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6525" activeTab="0"/>
  </bookViews>
  <sheets>
    <sheet name="AUT-CK (1)" sheetId="1" r:id="rId1"/>
    <sheet name="GER-SLO (1)" sheetId="2" r:id="rId2"/>
    <sheet name="CZ-PL (1)" sheetId="3" r:id="rId3"/>
    <sheet name="CRO-SVK (1)" sheetId="4" r:id="rId4"/>
    <sheet name="AUT-SLO (2)" sheetId="5" r:id="rId5"/>
    <sheet name="GER-CK (2)" sheetId="6" r:id="rId6"/>
    <sheet name="CZ-SVK (2)" sheetId="7" r:id="rId7"/>
    <sheet name="CRO-PL (2)" sheetId="8" r:id="rId8"/>
    <sheet name="AUT-GER (3)" sheetId="9" r:id="rId9"/>
    <sheet name="SLO-CK (3)" sheetId="10" r:id="rId10"/>
    <sheet name="CZ-CRO (3)" sheetId="11" r:id="rId11"/>
    <sheet name="SVK-PL (3)" sheetId="12" r:id="rId12"/>
    <sheet name="CK-CRO (4)" sheetId="13" r:id="rId13"/>
    <sheet name="CZ-GER (4)" sheetId="14" r:id="rId14"/>
    <sheet name="AUT-POL (4)" sheetId="15" r:id="rId15"/>
    <sheet name="SVK-SLO (4)" sheetId="16" r:id="rId16"/>
    <sheet name="CK-CZ (5)" sheetId="17" r:id="rId17"/>
    <sheet name="GER-CRO (5)" sheetId="18" r:id="rId18"/>
    <sheet name="AUT-SVK (5)" sheetId="19" r:id="rId19"/>
    <sheet name="SLO-PL (5)" sheetId="20" r:id="rId20"/>
  </sheets>
  <definedNames>
    <definedName name="_xlnm.Print_Area" localSheetId="0">'AUT-CK (1)'!$A$2:$S$26</definedName>
    <definedName name="_xlnm.Print_Area" localSheetId="8">'AUT-GER (3)'!$A$2:$S$26</definedName>
    <definedName name="_xlnm.Print_Area" localSheetId="14">'AUT-POL (4)'!$A$2:$S$26</definedName>
    <definedName name="_xlnm.Print_Area" localSheetId="4">'AUT-SLO (2)'!$A$2:$S$26</definedName>
    <definedName name="_xlnm.Print_Area" localSheetId="18">'AUT-SVK (5)'!$A$2:$S$26</definedName>
    <definedName name="_xlnm.Print_Area" localSheetId="12">'CK-CRO (4)'!$A$2:$S$26</definedName>
    <definedName name="_xlnm.Print_Area" localSheetId="16">'CK-CZ (5)'!$A$2:$S$26</definedName>
    <definedName name="_xlnm.Print_Area" localSheetId="7">'CRO-PL (2)'!$A$2:$S$26</definedName>
    <definedName name="_xlnm.Print_Area" localSheetId="3">'CRO-SVK (1)'!$A$2:$S$26</definedName>
    <definedName name="_xlnm.Print_Area" localSheetId="10">'CZ-CRO (3)'!$A$2:$S$26</definedName>
    <definedName name="_xlnm.Print_Area" localSheetId="13">'CZ-GER (4)'!$A$2:$S$26</definedName>
    <definedName name="_xlnm.Print_Area" localSheetId="2">'CZ-PL (1)'!$A$2:$S$26</definedName>
    <definedName name="_xlnm.Print_Area" localSheetId="6">'CZ-SVK (2)'!$A$2:$S$26</definedName>
    <definedName name="_xlnm.Print_Area" localSheetId="5">'GER-CK (2)'!$A$2:$S$26</definedName>
    <definedName name="_xlnm.Print_Area" localSheetId="17">'GER-CRO (5)'!$A$2:$S$26</definedName>
    <definedName name="_xlnm.Print_Area" localSheetId="1">'GER-SLO (1)'!$A$2:$S$26</definedName>
    <definedName name="_xlnm.Print_Area" localSheetId="9">'SLO-CK (3)'!$A$2:$S$26</definedName>
    <definedName name="_xlnm.Print_Area" localSheetId="19">'SLO-PL (5)'!$A$2:$S$26</definedName>
    <definedName name="_xlnm.Print_Area" localSheetId="11">'SVK-PL (3)'!$A$2:$S$26</definedName>
    <definedName name="_xlnm.Print_Area" localSheetId="15">'SVK-SLO (4)'!$A$2:$S$26</definedName>
  </definedNames>
  <calcPr fullCalcOnLoad="1"/>
</workbook>
</file>

<file path=xl/sharedStrings.xml><?xml version="1.0" encoding="utf-8"?>
<sst xmlns="http://schemas.openxmlformats.org/spreadsheetml/2006/main" count="1440" uniqueCount="144">
  <si>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</si>
  <si>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</si>
  <si>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</si>
  <si>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</si>
  <si>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</si>
  <si>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</si>
  <si>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</si>
  <si>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</si>
  <si>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</si>
  <si>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</si>
  <si>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</si>
  <si>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</si>
  <si>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</si>
  <si>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</si>
  <si>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</si>
  <si>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</si>
  <si>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</si>
  <si>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</si>
  <si>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Český Krumlov</t>
  </si>
  <si>
    <t>Zentiva Cup 2005</t>
  </si>
  <si>
    <t>11.-12.6.2005</t>
  </si>
  <si>
    <t>Pavel Florián</t>
  </si>
  <si>
    <t>Boy's single</t>
  </si>
  <si>
    <t>Girl's single</t>
  </si>
  <si>
    <t>Boy's double</t>
  </si>
  <si>
    <t>Girl's double</t>
  </si>
  <si>
    <t>Mixed double</t>
  </si>
  <si>
    <t>ZENTIVA CUP 2005</t>
  </si>
  <si>
    <t>:</t>
  </si>
  <si>
    <t>Součet míčů</t>
  </si>
  <si>
    <t>Sety</t>
  </si>
  <si>
    <t>Body</t>
  </si>
  <si>
    <t>Kontingenční tabulka:</t>
  </si>
  <si>
    <t>SETY</t>
  </si>
  <si>
    <t>1.</t>
  </si>
  <si>
    <t>2.</t>
  </si>
  <si>
    <t>3.</t>
  </si>
  <si>
    <t>4.</t>
  </si>
  <si>
    <t>5.</t>
  </si>
  <si>
    <t>ZÁPASY</t>
  </si>
  <si>
    <t>AUSTRIA</t>
  </si>
  <si>
    <t>SKB ČESKÝ KRUMLOV</t>
  </si>
  <si>
    <t>GERMANY (SACHSEN)</t>
  </si>
  <si>
    <t>SLOVENIA (LENDAVA)</t>
  </si>
  <si>
    <t>CZECH</t>
  </si>
  <si>
    <t>POLAND (GLUBCZYCE)</t>
  </si>
  <si>
    <t>CROATIA (ZAGREB)</t>
  </si>
  <si>
    <t>SLOVAKIA (TRENČÍN)</t>
  </si>
  <si>
    <t>Luka Wraber</t>
  </si>
  <si>
    <t>Iris Lammer</t>
  </si>
  <si>
    <t>Melissa Grăssl - Iris Lammer</t>
  </si>
  <si>
    <t>Lukáš Zevl</t>
  </si>
  <si>
    <t>Kateřina Jiříková</t>
  </si>
  <si>
    <t>Václav Domin - Pavel Klimeš</t>
  </si>
  <si>
    <t>Kristýna Dušková - Zdeňka Švédová</t>
  </si>
  <si>
    <t>Lukáš Zevl - Kateřina Jiříková</t>
  </si>
  <si>
    <t>Sven-Matti Kamann</t>
  </si>
  <si>
    <t>Svenja Wenzig</t>
  </si>
  <si>
    <t>Sven Kreher</t>
  </si>
  <si>
    <t>Gina Drotziger - Stefanie Schindler</t>
  </si>
  <si>
    <t>Sven-Matti Kamann - Svenja Wenzig</t>
  </si>
  <si>
    <t>Mitja Sekereš</t>
  </si>
  <si>
    <t>Nika Koncut</t>
  </si>
  <si>
    <t>Mitja Sekereš - Luka Bukovec</t>
  </si>
  <si>
    <t>Nika Koncut - Iva Lukač</t>
  </si>
  <si>
    <t>Luka Bukovec - Sabina Magyar</t>
  </si>
  <si>
    <t>Andrija Šarac</t>
  </si>
  <si>
    <t>Petra Petranovič</t>
  </si>
  <si>
    <t>Karlo Barta - Viktor Hainal</t>
  </si>
  <si>
    <t>Tina Petranovič - Nina Šarič</t>
  </si>
  <si>
    <t>Andrija Šarac - Petra Petranovič</t>
  </si>
  <si>
    <t>Ivan Masarik</t>
  </si>
  <si>
    <t>Martina Hobziková</t>
  </si>
  <si>
    <t>Ivan Masarik - Milan Ludík</t>
  </si>
  <si>
    <t>Petra Plesníková - Ivana Gajdošíková</t>
  </si>
  <si>
    <t>Milan Ludík - Martina Hobziková</t>
  </si>
  <si>
    <t xml:space="preserve">Marek Teller </t>
  </si>
  <si>
    <t>Pawel Rojek</t>
  </si>
  <si>
    <t>Adéla Molnáriová</t>
  </si>
  <si>
    <t>Aneta Wojtkowska</t>
  </si>
  <si>
    <t>Petr Jelínek - Marek Teller</t>
  </si>
  <si>
    <t xml:space="preserve">Pawel Rojek - Tomasz Kusznier </t>
  </si>
  <si>
    <t>A. Molnáriová - Jiřina Jurčíková</t>
  </si>
  <si>
    <t>A. Wojtkowska - Sara Kobeluch</t>
  </si>
  <si>
    <t>T. Kusznier - Barbara Raczek</t>
  </si>
  <si>
    <t>Petr Jelínek - Eliška Maixnerová</t>
  </si>
  <si>
    <t>Andrija Šarac - Karlo Barta</t>
  </si>
  <si>
    <t>Karlo Barta - Petra Petranovič</t>
  </si>
  <si>
    <t>Tomasz Kusznier</t>
  </si>
  <si>
    <t>Aneta Wojtkovska</t>
  </si>
  <si>
    <t>Pawel Rojek - Tomasz Kusznier</t>
  </si>
  <si>
    <t>Sara Kobehuch - Barbara Raczek</t>
  </si>
  <si>
    <t>Pawel Rojek - Aneta Wojtkowska</t>
  </si>
  <si>
    <t>Melissa Grăssl</t>
  </si>
  <si>
    <t>Iris Lammer - Melissa Grăssl</t>
  </si>
  <si>
    <t>Luka Wraber - Iris Lammer</t>
  </si>
  <si>
    <t>Luka Bukovec</t>
  </si>
  <si>
    <t>Iva Lukač</t>
  </si>
  <si>
    <t>Iva Lukač - Nika Koncut</t>
  </si>
  <si>
    <t>Mitja Sekereš - Nika Koncut</t>
  </si>
  <si>
    <t>Sven-Mitti Kamann - Svenja Wenzig</t>
  </si>
  <si>
    <t>Pavel Klimeš - Václav Domin</t>
  </si>
  <si>
    <t>Lukáš Zevl - Kristýna Dušková</t>
  </si>
  <si>
    <t>Václav Benbenek</t>
  </si>
  <si>
    <t>Adéla Molnáriová - Jiřina Jurčíková</t>
  </si>
  <si>
    <t>Petra Plesníková</t>
  </si>
  <si>
    <t>Martina Honziková - Ivana Gajdošíková</t>
  </si>
  <si>
    <t>Milan Ludík - Petra Plesníková</t>
  </si>
  <si>
    <t>Aneta Wojtowska</t>
  </si>
  <si>
    <t>Aneta Wojtowska - Barbara Raczek</t>
  </si>
  <si>
    <t>Tomasz Kusznier - Sara Kubeluch</t>
  </si>
  <si>
    <t>Milan Ludík</t>
  </si>
  <si>
    <t>Ivana Gajdošíková</t>
  </si>
  <si>
    <t>Petra Plesníková - Martina Hobziková</t>
  </si>
  <si>
    <t>Ivan Masarik - Ivana Gajdošíková</t>
  </si>
  <si>
    <t>Luka Bukovec - Mitja Sekereš</t>
  </si>
  <si>
    <t>Andrija Šarič</t>
  </si>
  <si>
    <t>Tina Petranovič - Ivina Šarič</t>
  </si>
  <si>
    <t>Andrija Šarič - Petra Petranovič</t>
  </si>
  <si>
    <t>Gina Drotziger</t>
  </si>
  <si>
    <t>Sven-Matti Kamann - Sven Kreher</t>
  </si>
  <si>
    <t>Gina Drotziger - Svenja Wenzig</t>
  </si>
  <si>
    <t>Sven-Matti Kamann - Sveja Wenzig</t>
  </si>
  <si>
    <t>Marek Teller</t>
  </si>
  <si>
    <t>Zdeňka Švédová - Kristýna Dušková</t>
  </si>
  <si>
    <t>Eliška Maixnerová</t>
  </si>
  <si>
    <t>Sven Kreher - Patrick Flemming</t>
  </si>
  <si>
    <t>Luka Wraber - Matthias Bertsch</t>
  </si>
  <si>
    <t>Matthias Bertsch - Iris Lammer</t>
  </si>
  <si>
    <t>Tomasz Kusznier - Pawel Rojek</t>
  </si>
  <si>
    <t>Sara Kobeluch - Barabara Raczek</t>
  </si>
  <si>
    <t>Pawel Rojek - Aneta Wojtkovska</t>
  </si>
  <si>
    <t>Sabina Magyar - Sonja Kikič</t>
  </si>
  <si>
    <t>Luka Bukovec - Iva Lukač</t>
  </si>
  <si>
    <t>Milan Ludík - Ivan Masarik</t>
  </si>
  <si>
    <t>Sara Kobeluch - Barbara Raczek</t>
  </si>
  <si>
    <t>Tomasz Kusznier - Aneta Wojtkowska</t>
  </si>
  <si>
    <t>Luka Wraber - Melissa Grăssl</t>
  </si>
  <si>
    <t>Matthias Bertsch - Luka Wraber</t>
  </si>
  <si>
    <t>Matthias Bertsch</t>
  </si>
  <si>
    <t>Pavel Klimeš - Kristýna Dušková</t>
  </si>
  <si>
    <t>Luka Bukovec - Nika Koncut</t>
  </si>
  <si>
    <t>Svenja Wenzig - Gina Drotziger</t>
  </si>
  <si>
    <t>Matthias Bertsch - Melissa Grăssl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</si>
</sst>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25"/>
      <name val="Arial CE"/>
      <family val="0"/>
    </font>
    <font>
      <sz val="8"/>
      <color indexed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</cellStyleXfs>
  <cellXfs count="80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11" fillId="0" borderId="2" xfId="19" applyFont="1" applyBorder="1">
      <alignment horizontal="center" vertical="center"/>
      <protection/>
    </xf>
    <xf numFmtId="0" fontId="0" fillId="0" borderId="0" xfId="0" applyFont="1" applyAlignment="1">
      <alignment/>
    </xf>
    <xf numFmtId="0" fontId="12" fillId="0" borderId="3" xfId="23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6" xfId="23" applyFont="1" applyBorder="1" applyAlignment="1">
      <alignment horizontal="center" vertical="center"/>
      <protection/>
    </xf>
    <xf numFmtId="0" fontId="12" fillId="0" borderId="7" xfId="23" applyFont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1" fillId="0" borderId="9" xfId="19" applyFont="1" applyBorder="1">
      <alignment horizontal="center" vertical="center"/>
      <protection/>
    </xf>
    <xf numFmtId="0" fontId="11" fillId="0" borderId="10" xfId="19" applyFont="1" applyBorder="1">
      <alignment horizontal="center" vertical="center"/>
      <protection/>
    </xf>
    <xf numFmtId="44" fontId="11" fillId="0" borderId="11" xfId="16" applyFont="1" applyBorder="1">
      <alignment horizontal="center"/>
    </xf>
    <xf numFmtId="0" fontId="11" fillId="0" borderId="11" xfId="19" applyFont="1" applyBorder="1">
      <alignment horizontal="center" vertical="center"/>
      <protection/>
    </xf>
    <xf numFmtId="0" fontId="14" fillId="0" borderId="11" xfId="15" applyFont="1" applyBorder="1" applyAlignment="1">
      <alignment horizontal="centerContinuous" vertical="center"/>
      <protection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0" xfId="21" applyFont="1">
      <alignment horizontal="center" vertical="center"/>
      <protection/>
    </xf>
    <xf numFmtId="0" fontId="14" fillId="0" borderId="0" xfId="15" applyFont="1" applyBorder="1" applyAlignment="1">
      <alignment horizontal="centerContinuous" vertical="center"/>
      <protection/>
    </xf>
    <xf numFmtId="0" fontId="13" fillId="0" borderId="0" xfId="18" applyFont="1">
      <alignment/>
      <protection/>
    </xf>
    <xf numFmtId="0" fontId="0" fillId="0" borderId="0" xfId="18" applyFont="1">
      <alignment/>
      <protection/>
    </xf>
    <xf numFmtId="0" fontId="1" fillId="0" borderId="0" xfId="18" applyFont="1">
      <alignment/>
      <protection/>
    </xf>
    <xf numFmtId="0" fontId="0" fillId="0" borderId="0" xfId="0" applyFont="1" applyBorder="1" applyAlignment="1">
      <alignment/>
    </xf>
    <xf numFmtId="0" fontId="9" fillId="0" borderId="0" xfId="18" applyFont="1">
      <alignment/>
      <protection/>
    </xf>
    <xf numFmtId="0" fontId="9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14" fontId="0" fillId="0" borderId="4" xfId="0" applyNumberFormat="1" applyFont="1" applyBorder="1" applyAlignment="1">
      <alignment horizontal="left" vertical="center"/>
    </xf>
    <xf numFmtId="0" fontId="0" fillId="2" borderId="20" xfId="0" applyFont="1" applyFill="1" applyBorder="1" applyAlignment="1">
      <alignment/>
    </xf>
    <xf numFmtId="0" fontId="11" fillId="2" borderId="20" xfId="19" applyFont="1" applyFill="1" applyBorder="1">
      <alignment horizontal="center" vertical="center"/>
      <protection/>
    </xf>
    <xf numFmtId="0" fontId="14" fillId="0" borderId="12" xfId="15" applyFont="1" applyBorder="1" applyAlignment="1">
      <alignment horizontal="centerContinuous" vertical="center"/>
      <protection/>
    </xf>
    <xf numFmtId="49" fontId="12" fillId="0" borderId="21" xfId="21" applyNumberFormat="1" applyFont="1" applyBorder="1">
      <alignment horizontal="center" vertical="center"/>
      <protection/>
    </xf>
    <xf numFmtId="49" fontId="12" fillId="0" borderId="3" xfId="21" applyNumberFormat="1" applyFont="1" applyBorder="1">
      <alignment horizontal="center" vertical="center"/>
      <protection/>
    </xf>
    <xf numFmtId="49" fontId="12" fillId="0" borderId="7" xfId="21" applyNumberFormat="1" applyFont="1" applyBorder="1">
      <alignment horizontal="center" vertical="center"/>
      <protection/>
    </xf>
    <xf numFmtId="0" fontId="12" fillId="0" borderId="22" xfId="15" applyFont="1" applyBorder="1" applyAlignment="1">
      <alignment horizontal="left" vertical="center" wrapText="1"/>
      <protection/>
    </xf>
    <xf numFmtId="0" fontId="12" fillId="0" borderId="23" xfId="15" applyFont="1" applyBorder="1" applyAlignment="1">
      <alignment horizontal="centerContinuous" vertical="center"/>
      <protection/>
    </xf>
    <xf numFmtId="0" fontId="17" fillId="2" borderId="24" xfId="20" applyFont="1" applyFill="1" applyBorder="1">
      <alignment vertical="center"/>
      <protection/>
    </xf>
    <xf numFmtId="0" fontId="18" fillId="0" borderId="25" xfId="18" applyFont="1" applyBorder="1" applyAlignment="1">
      <alignment vertical="center"/>
      <protection/>
    </xf>
    <xf numFmtId="0" fontId="18" fillId="0" borderId="26" xfId="18" applyFont="1" applyBorder="1" applyAlignment="1">
      <alignment vertical="center"/>
      <protection/>
    </xf>
    <xf numFmtId="0" fontId="18" fillId="0" borderId="27" xfId="18" applyFont="1" applyBorder="1" applyAlignment="1">
      <alignment vertical="center"/>
      <protection/>
    </xf>
    <xf numFmtId="0" fontId="19" fillId="0" borderId="7" xfId="23" applyFont="1" applyBorder="1" applyAlignment="1">
      <alignment horizontal="center" vertical="center"/>
      <protection/>
    </xf>
    <xf numFmtId="0" fontId="12" fillId="0" borderId="3" xfId="21" applyFont="1" applyBorder="1" applyProtection="1">
      <alignment horizontal="center" vertical="center"/>
      <protection locked="0"/>
    </xf>
    <xf numFmtId="0" fontId="12" fillId="0" borderId="5" xfId="21" applyFont="1" applyBorder="1" applyProtection="1">
      <alignment horizontal="center" vertical="center"/>
      <protection locked="0"/>
    </xf>
    <xf numFmtId="0" fontId="12" fillId="0" borderId="17" xfId="21" applyFont="1" applyBorder="1" applyProtection="1">
      <alignment horizontal="center" vertical="center"/>
      <protection locked="0"/>
    </xf>
    <xf numFmtId="0" fontId="12" fillId="0" borderId="6" xfId="21" applyFont="1" applyBorder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left" vertical="center" indent="2"/>
      <protection locked="0"/>
    </xf>
    <xf numFmtId="49" fontId="11" fillId="0" borderId="16" xfId="16" applyNumberFormat="1" applyFont="1" applyBorder="1" applyAlignment="1" applyProtection="1">
      <alignment horizontal="left" vertical="center" indent="2"/>
      <protection locked="0"/>
    </xf>
    <xf numFmtId="44" fontId="0" fillId="0" borderId="5" xfId="16" applyFont="1" applyBorder="1" applyAlignment="1" applyProtection="1">
      <alignment horizontal="left" vertical="center"/>
      <protection locked="0"/>
    </xf>
    <xf numFmtId="0" fontId="0" fillId="0" borderId="5" xfId="19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8" xfId="21" applyFont="1" applyBorder="1" applyProtection="1">
      <alignment horizontal="center" vertical="center"/>
      <protection hidden="1"/>
    </xf>
    <xf numFmtId="0" fontId="0" fillId="0" borderId="5" xfId="21" applyFont="1" applyBorder="1" applyProtection="1">
      <alignment horizontal="center" vertical="center"/>
      <protection hidden="1"/>
    </xf>
    <xf numFmtId="0" fontId="13" fillId="0" borderId="28" xfId="21" applyFont="1" applyBorder="1" applyProtection="1">
      <alignment horizontal="center" vertical="center"/>
      <protection hidden="1"/>
    </xf>
    <xf numFmtId="0" fontId="13" fillId="0" borderId="5" xfId="21" applyFont="1" applyBorder="1" applyProtection="1">
      <alignment horizontal="center" vertical="center"/>
      <protection hidden="1"/>
    </xf>
    <xf numFmtId="0" fontId="11" fillId="0" borderId="29" xfId="19" applyFont="1" applyBorder="1" applyProtection="1">
      <alignment horizontal="center" vertical="center"/>
      <protection hidden="1"/>
    </xf>
    <xf numFmtId="0" fontId="11" fillId="0" borderId="30" xfId="19" applyFont="1" applyBorder="1" applyProtection="1">
      <alignment horizontal="center" vertical="center"/>
      <protection hidden="1"/>
    </xf>
    <xf numFmtId="0" fontId="11" fillId="0" borderId="31" xfId="19" applyFont="1" applyBorder="1" applyProtection="1">
      <alignment horizontal="center" vertical="center"/>
      <protection hidden="1"/>
    </xf>
    <xf numFmtId="0" fontId="11" fillId="0" borderId="32" xfId="19" applyFont="1" applyBorder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7" xfId="20" applyFont="1" applyBorder="1" applyAlignment="1">
      <alignment horizontal="center" vertical="center"/>
      <protection/>
    </xf>
    <xf numFmtId="0" fontId="15" fillId="3" borderId="0" xfId="0" applyFont="1" applyFill="1" applyAlignment="1">
      <alignment horizontal="center"/>
    </xf>
    <xf numFmtId="0" fontId="9" fillId="0" borderId="35" xfId="15" applyFont="1" applyBorder="1" applyAlignment="1">
      <alignment horizontal="center" vertical="center"/>
      <protection/>
    </xf>
    <xf numFmtId="0" fontId="9" fillId="0" borderId="36" xfId="15" applyFont="1" applyBorder="1" applyAlignment="1">
      <alignment horizontal="center" vertical="center"/>
      <protection/>
    </xf>
    <xf numFmtId="0" fontId="9" fillId="0" borderId="37" xfId="15" applyFont="1" applyBorder="1" applyAlignment="1">
      <alignment horizontal="center" vertical="center"/>
      <protection/>
    </xf>
    <xf numFmtId="0" fontId="9" fillId="0" borderId="38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</cellXfs>
  <cellStyles count="10">
    <cellStyle name="Normal" xfId="0"/>
    <cellStyle name="Malé písmo" xfId="15"/>
    <cellStyle name="Currency" xfId="16"/>
    <cellStyle name="Percent" xfId="17"/>
    <cellStyle name="Roman EE 12 Normál" xfId="18"/>
    <cellStyle name="Universe EE 12 bcentr" xfId="19"/>
    <cellStyle name="Universe EE 12 bold" xfId="20"/>
    <cellStyle name="Universe EE 12 centr." xfId="21"/>
    <cellStyle name="Universe EE 12 norm." xfId="22"/>
    <cellStyle name="Universe EE 9 centr.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1</xdr:row>
      <xdr:rowOff>95250</xdr:rowOff>
    </xdr:from>
    <xdr:to>
      <xdr:col>18</xdr:col>
      <xdr:colOff>1143000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571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40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41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48</v>
      </c>
      <c r="C12" s="59" t="s">
        <v>51</v>
      </c>
      <c r="D12" s="52">
        <v>15</v>
      </c>
      <c r="E12" s="42" t="s">
        <v>28</v>
      </c>
      <c r="F12" s="53">
        <v>8</v>
      </c>
      <c r="G12" s="52">
        <v>15</v>
      </c>
      <c r="H12" s="42" t="s">
        <v>28</v>
      </c>
      <c r="I12" s="53">
        <v>8</v>
      </c>
      <c r="J12" s="52"/>
      <c r="K12" s="42" t="s">
        <v>28</v>
      </c>
      <c r="L12" s="54"/>
      <c r="M12" s="61">
        <f>D12+G12+J12</f>
        <v>30</v>
      </c>
      <c r="N12" s="62">
        <f>F12+I12+L12</f>
        <v>16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49</v>
      </c>
      <c r="C13" s="60" t="s">
        <v>52</v>
      </c>
      <c r="D13" s="52">
        <v>3</v>
      </c>
      <c r="E13" s="43" t="s">
        <v>28</v>
      </c>
      <c r="F13" s="53">
        <v>11</v>
      </c>
      <c r="G13" s="52">
        <v>4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7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127</v>
      </c>
      <c r="C14" s="60" t="s">
        <v>53</v>
      </c>
      <c r="D14" s="52">
        <v>15</v>
      </c>
      <c r="E14" s="43" t="s">
        <v>28</v>
      </c>
      <c r="F14" s="53">
        <v>4</v>
      </c>
      <c r="G14" s="52">
        <v>15</v>
      </c>
      <c r="H14" s="43" t="s">
        <v>28</v>
      </c>
      <c r="I14" s="53">
        <v>6</v>
      </c>
      <c r="J14" s="52"/>
      <c r="K14" s="43" t="s">
        <v>28</v>
      </c>
      <c r="L14" s="53"/>
      <c r="M14" s="61">
        <f>D14+G14+J14</f>
        <v>30</v>
      </c>
      <c r="N14" s="62">
        <f>F14+I14+L14</f>
        <v>10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50</v>
      </c>
      <c r="C15" s="60" t="s">
        <v>54</v>
      </c>
      <c r="D15" s="52">
        <v>15</v>
      </c>
      <c r="E15" s="43" t="s">
        <v>28</v>
      </c>
      <c r="F15" s="53">
        <v>12</v>
      </c>
      <c r="G15" s="52">
        <v>12</v>
      </c>
      <c r="H15" s="43" t="s">
        <v>28</v>
      </c>
      <c r="I15" s="53">
        <v>15</v>
      </c>
      <c r="J15" s="52">
        <v>8</v>
      </c>
      <c r="K15" s="43" t="s">
        <v>28</v>
      </c>
      <c r="L15" s="53">
        <v>15</v>
      </c>
      <c r="M15" s="61">
        <f>D15+G15+J15</f>
        <v>35</v>
      </c>
      <c r="N15" s="62">
        <f>F15+I15+L15</f>
        <v>42</v>
      </c>
      <c r="O15" s="63">
        <f t="shared" si="0"/>
        <v>1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143</v>
      </c>
      <c r="C16" s="60" t="s">
        <v>55</v>
      </c>
      <c r="D16" s="52">
        <v>6</v>
      </c>
      <c r="E16" s="44" t="s">
        <v>28</v>
      </c>
      <c r="F16" s="53">
        <v>15</v>
      </c>
      <c r="G16" s="52">
        <v>3</v>
      </c>
      <c r="H16" s="44" t="s">
        <v>28</v>
      </c>
      <c r="I16" s="53">
        <v>15</v>
      </c>
      <c r="J16" s="52"/>
      <c r="K16" s="44" t="s">
        <v>28</v>
      </c>
      <c r="L16" s="55"/>
      <c r="M16" s="61">
        <f>D16+G16+J16</f>
        <v>9</v>
      </c>
      <c r="N16" s="62">
        <f>F16+I16+L16</f>
        <v>30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SKB ČESKÝ KRUMLOV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111</v>
      </c>
      <c r="N17" s="66">
        <f t="shared" si="2"/>
        <v>120</v>
      </c>
      <c r="O17" s="67">
        <f t="shared" si="2"/>
        <v>5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1</v>
      </c>
    </row>
    <row r="35" spans="23:29" ht="12.75">
      <c r="W35" s="3" t="s">
        <v>38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43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41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96</v>
      </c>
      <c r="C12" s="59" t="s">
        <v>51</v>
      </c>
      <c r="D12" s="52">
        <v>2</v>
      </c>
      <c r="E12" s="42" t="s">
        <v>28</v>
      </c>
      <c r="F12" s="53">
        <v>15</v>
      </c>
      <c r="G12" s="52">
        <v>2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4</v>
      </c>
      <c r="N12" s="62">
        <f>F12+I12+L12</f>
        <v>30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97</v>
      </c>
      <c r="C13" s="60" t="s">
        <v>52</v>
      </c>
      <c r="D13" s="52">
        <v>9</v>
      </c>
      <c r="E13" s="43" t="s">
        <v>28</v>
      </c>
      <c r="F13" s="53">
        <v>11</v>
      </c>
      <c r="G13" s="52">
        <v>11</v>
      </c>
      <c r="H13" s="43" t="s">
        <v>28</v>
      </c>
      <c r="I13" s="53">
        <v>7</v>
      </c>
      <c r="J13" s="52">
        <v>11</v>
      </c>
      <c r="K13" s="43" t="s">
        <v>28</v>
      </c>
      <c r="L13" s="53">
        <v>4</v>
      </c>
      <c r="M13" s="61">
        <f>D13+G13+J13</f>
        <v>31</v>
      </c>
      <c r="N13" s="62">
        <f>F13+I13+L13</f>
        <v>22</v>
      </c>
      <c r="O13" s="63">
        <f t="shared" si="0"/>
        <v>2</v>
      </c>
      <c r="P13" s="64">
        <f t="shared" si="0"/>
        <v>1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115</v>
      </c>
      <c r="C14" s="60" t="s">
        <v>101</v>
      </c>
      <c r="D14" s="52">
        <v>0</v>
      </c>
      <c r="E14" s="43" t="s">
        <v>28</v>
      </c>
      <c r="F14" s="53">
        <v>15</v>
      </c>
      <c r="G14" s="52">
        <v>3</v>
      </c>
      <c r="H14" s="43" t="s">
        <v>28</v>
      </c>
      <c r="I14" s="53">
        <v>15</v>
      </c>
      <c r="J14" s="52"/>
      <c r="K14" s="43" t="s">
        <v>28</v>
      </c>
      <c r="L14" s="53"/>
      <c r="M14" s="61">
        <f>D14+G14+J14</f>
        <v>3</v>
      </c>
      <c r="N14" s="62">
        <f>F14+I14+L14</f>
        <v>30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25</v>
      </c>
      <c r="B15" s="60" t="s">
        <v>98</v>
      </c>
      <c r="C15" s="60" t="s">
        <v>124</v>
      </c>
      <c r="D15" s="52">
        <v>15</v>
      </c>
      <c r="E15" s="43" t="s">
        <v>28</v>
      </c>
      <c r="F15" s="53">
        <v>10</v>
      </c>
      <c r="G15" s="52">
        <v>15</v>
      </c>
      <c r="H15" s="43" t="s">
        <v>28</v>
      </c>
      <c r="I15" s="53">
        <v>8</v>
      </c>
      <c r="J15" s="52"/>
      <c r="K15" s="43" t="s">
        <v>28</v>
      </c>
      <c r="L15" s="53"/>
      <c r="M15" s="61">
        <f>D15+G15+J15</f>
        <v>30</v>
      </c>
      <c r="N15" s="62">
        <f>F15+I15+L15</f>
        <v>18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99</v>
      </c>
      <c r="C16" s="60" t="s">
        <v>102</v>
      </c>
      <c r="D16" s="52">
        <v>5</v>
      </c>
      <c r="E16" s="44" t="s">
        <v>28</v>
      </c>
      <c r="F16" s="53">
        <v>15</v>
      </c>
      <c r="G16" s="52">
        <v>6</v>
      </c>
      <c r="H16" s="44" t="s">
        <v>28</v>
      </c>
      <c r="I16" s="53">
        <v>15</v>
      </c>
      <c r="J16" s="52"/>
      <c r="K16" s="44" t="s">
        <v>28</v>
      </c>
      <c r="L16" s="55"/>
      <c r="M16" s="61">
        <f>D16+G16+J16</f>
        <v>11</v>
      </c>
      <c r="N16" s="62">
        <f>F16+I16+L16</f>
        <v>30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SKB ČESKÝ KRUMLOV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79</v>
      </c>
      <c r="N17" s="66">
        <f t="shared" si="2"/>
        <v>130</v>
      </c>
      <c r="O17" s="67">
        <f t="shared" si="2"/>
        <v>4</v>
      </c>
      <c r="P17" s="68">
        <f t="shared" si="2"/>
        <v>7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1</v>
      </c>
      <c r="AA32" s="71">
        <f>IF(OR(G13&gt;I13,G13=""),0,1)</f>
        <v>0</v>
      </c>
      <c r="AB32" s="70">
        <f>IF(J13&gt;L13,1,0)</f>
        <v>1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46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123</v>
      </c>
      <c r="C12" s="59" t="s">
        <v>116</v>
      </c>
      <c r="D12" s="52">
        <v>15</v>
      </c>
      <c r="E12" s="42" t="s">
        <v>28</v>
      </c>
      <c r="F12" s="53">
        <v>8</v>
      </c>
      <c r="G12" s="52">
        <v>10</v>
      </c>
      <c r="H12" s="42" t="s">
        <v>28</v>
      </c>
      <c r="I12" s="53">
        <v>15</v>
      </c>
      <c r="J12" s="52">
        <v>15</v>
      </c>
      <c r="K12" s="42" t="s">
        <v>28</v>
      </c>
      <c r="L12" s="54">
        <v>7</v>
      </c>
      <c r="M12" s="61">
        <f>D12+G12+J12</f>
        <v>40</v>
      </c>
      <c r="N12" s="62">
        <f>F12+I12+L12</f>
        <v>30</v>
      </c>
      <c r="O12" s="63">
        <f aca="true" t="shared" si="0" ref="O12:P16">X31+Z31+AB31</f>
        <v>2</v>
      </c>
      <c r="P12" s="64">
        <f t="shared" si="0"/>
        <v>1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78</v>
      </c>
      <c r="C13" s="60" t="s">
        <v>67</v>
      </c>
      <c r="D13" s="52">
        <v>11</v>
      </c>
      <c r="E13" s="43" t="s">
        <v>28</v>
      </c>
      <c r="F13" s="53">
        <v>2</v>
      </c>
      <c r="G13" s="52">
        <v>13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24</v>
      </c>
      <c r="N13" s="62">
        <f>F13+I13+L13</f>
        <v>13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80</v>
      </c>
      <c r="C14" s="60" t="s">
        <v>68</v>
      </c>
      <c r="D14" s="52">
        <v>15</v>
      </c>
      <c r="E14" s="43" t="s">
        <v>28</v>
      </c>
      <c r="F14" s="53">
        <v>7</v>
      </c>
      <c r="G14" s="52">
        <v>15</v>
      </c>
      <c r="H14" s="43" t="s">
        <v>28</v>
      </c>
      <c r="I14" s="53">
        <v>0</v>
      </c>
      <c r="J14" s="52"/>
      <c r="K14" s="43" t="s">
        <v>28</v>
      </c>
      <c r="L14" s="53"/>
      <c r="M14" s="61">
        <f>D14+G14+J14</f>
        <v>30</v>
      </c>
      <c r="N14" s="62">
        <f>F14+I14+L14</f>
        <v>7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104</v>
      </c>
      <c r="C15" s="60" t="s">
        <v>117</v>
      </c>
      <c r="D15" s="52">
        <v>15</v>
      </c>
      <c r="E15" s="43" t="s">
        <v>28</v>
      </c>
      <c r="F15" s="53">
        <v>2</v>
      </c>
      <c r="G15" s="52">
        <v>15</v>
      </c>
      <c r="H15" s="43" t="s">
        <v>28</v>
      </c>
      <c r="I15" s="53">
        <v>0</v>
      </c>
      <c r="J15" s="52"/>
      <c r="K15" s="43" t="s">
        <v>28</v>
      </c>
      <c r="L15" s="53"/>
      <c r="M15" s="61">
        <f>D15+G15+J15</f>
        <v>30</v>
      </c>
      <c r="N15" s="62">
        <f>F15+I15+L15</f>
        <v>2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85</v>
      </c>
      <c r="C16" s="60" t="s">
        <v>118</v>
      </c>
      <c r="D16" s="52">
        <v>15</v>
      </c>
      <c r="E16" s="44" t="s">
        <v>28</v>
      </c>
      <c r="F16" s="53">
        <v>14</v>
      </c>
      <c r="G16" s="52">
        <v>15</v>
      </c>
      <c r="H16" s="44" t="s">
        <v>28</v>
      </c>
      <c r="I16" s="53">
        <v>5</v>
      </c>
      <c r="J16" s="52"/>
      <c r="K16" s="44" t="s">
        <v>28</v>
      </c>
      <c r="L16" s="55"/>
      <c r="M16" s="61">
        <f>D16+G16+J16</f>
        <v>30</v>
      </c>
      <c r="N16" s="62">
        <f>F16+I16+L16</f>
        <v>19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CZECH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154</v>
      </c>
      <c r="N17" s="66">
        <f t="shared" si="2"/>
        <v>71</v>
      </c>
      <c r="O17" s="67">
        <f t="shared" si="2"/>
        <v>10</v>
      </c>
      <c r="P17" s="68">
        <f t="shared" si="2"/>
        <v>1</v>
      </c>
      <c r="Q17" s="67">
        <f t="shared" si="2"/>
        <v>5</v>
      </c>
      <c r="R17" s="66">
        <f t="shared" si="2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0</v>
      </c>
      <c r="AA31" s="71">
        <f>IF(OR(G12&gt;I12,G12=""),0,1)</f>
        <v>1</v>
      </c>
      <c r="AB31" s="70">
        <f>IF(J12&gt;L12,1,0)</f>
        <v>1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47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111</v>
      </c>
      <c r="C12" s="59" t="s">
        <v>77</v>
      </c>
      <c r="D12" s="52">
        <v>14</v>
      </c>
      <c r="E12" s="42" t="s">
        <v>28</v>
      </c>
      <c r="F12" s="53">
        <v>17</v>
      </c>
      <c r="G12" s="52">
        <v>7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21</v>
      </c>
      <c r="N12" s="62">
        <f>F12+I12+L12</f>
        <v>32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112</v>
      </c>
      <c r="C13" s="60" t="s">
        <v>108</v>
      </c>
      <c r="D13" s="52">
        <v>5</v>
      </c>
      <c r="E13" s="43" t="s">
        <v>28</v>
      </c>
      <c r="F13" s="53">
        <v>11</v>
      </c>
      <c r="G13" s="52">
        <v>1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6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73</v>
      </c>
      <c r="C14" s="60" t="s">
        <v>90</v>
      </c>
      <c r="D14" s="52">
        <v>17</v>
      </c>
      <c r="E14" s="43" t="s">
        <v>28</v>
      </c>
      <c r="F14" s="53">
        <v>15</v>
      </c>
      <c r="G14" s="52">
        <v>15</v>
      </c>
      <c r="H14" s="43" t="s">
        <v>28</v>
      </c>
      <c r="I14" s="53">
        <v>10</v>
      </c>
      <c r="J14" s="52"/>
      <c r="K14" s="43" t="s">
        <v>28</v>
      </c>
      <c r="L14" s="53"/>
      <c r="M14" s="61">
        <f>D14+G14+J14</f>
        <v>32</v>
      </c>
      <c r="N14" s="62">
        <f>F14+I14+L14</f>
        <v>25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113</v>
      </c>
      <c r="C15" s="60" t="s">
        <v>109</v>
      </c>
      <c r="D15" s="52">
        <v>15</v>
      </c>
      <c r="E15" s="43" t="s">
        <v>28</v>
      </c>
      <c r="F15" s="53">
        <v>9</v>
      </c>
      <c r="G15" s="52">
        <v>15</v>
      </c>
      <c r="H15" s="43" t="s">
        <v>28</v>
      </c>
      <c r="I15" s="53">
        <v>4</v>
      </c>
      <c r="J15" s="52"/>
      <c r="K15" s="43" t="s">
        <v>28</v>
      </c>
      <c r="L15" s="53"/>
      <c r="M15" s="61">
        <f>D15+G15+J15</f>
        <v>30</v>
      </c>
      <c r="N15" s="62">
        <f>F15+I15+L15</f>
        <v>13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114</v>
      </c>
      <c r="C16" s="60" t="s">
        <v>110</v>
      </c>
      <c r="D16" s="52">
        <v>15</v>
      </c>
      <c r="E16" s="44" t="s">
        <v>28</v>
      </c>
      <c r="F16" s="53">
        <v>11</v>
      </c>
      <c r="G16" s="52">
        <v>15</v>
      </c>
      <c r="H16" s="44" t="s">
        <v>28</v>
      </c>
      <c r="I16" s="53">
        <v>5</v>
      </c>
      <c r="J16" s="52"/>
      <c r="K16" s="44" t="s">
        <v>28</v>
      </c>
      <c r="L16" s="55"/>
      <c r="M16" s="61">
        <f>D16+G16+J16</f>
        <v>30</v>
      </c>
      <c r="N16" s="62">
        <f>F16+I16+L16</f>
        <v>16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SLOVAKIA (TRENČÍN)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119</v>
      </c>
      <c r="N17" s="66">
        <f t="shared" si="2"/>
        <v>108</v>
      </c>
      <c r="O17" s="67">
        <f t="shared" si="2"/>
        <v>6</v>
      </c>
      <c r="P17" s="68">
        <f t="shared" si="2"/>
        <v>4</v>
      </c>
      <c r="Q17" s="67">
        <f t="shared" si="2"/>
        <v>3</v>
      </c>
      <c r="R17" s="66">
        <f t="shared" si="2"/>
        <v>2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41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46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51</v>
      </c>
      <c r="C12" s="59" t="s">
        <v>66</v>
      </c>
      <c r="D12" s="52">
        <v>7</v>
      </c>
      <c r="E12" s="42" t="s">
        <v>28</v>
      </c>
      <c r="F12" s="53">
        <v>15</v>
      </c>
      <c r="G12" s="52">
        <v>3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10</v>
      </c>
      <c r="N12" s="62">
        <f>F12+I12+L12</f>
        <v>30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52</v>
      </c>
      <c r="C13" s="60" t="s">
        <v>67</v>
      </c>
      <c r="D13" s="52">
        <v>6</v>
      </c>
      <c r="E13" s="43" t="s">
        <v>28</v>
      </c>
      <c r="F13" s="53">
        <v>11</v>
      </c>
      <c r="G13" s="52">
        <v>5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11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101</v>
      </c>
      <c r="C14" s="60" t="s">
        <v>68</v>
      </c>
      <c r="D14" s="52">
        <v>15</v>
      </c>
      <c r="E14" s="43" t="s">
        <v>28</v>
      </c>
      <c r="F14" s="53">
        <v>5</v>
      </c>
      <c r="G14" s="52">
        <v>15</v>
      </c>
      <c r="H14" s="43" t="s">
        <v>28</v>
      </c>
      <c r="I14" s="53">
        <v>3</v>
      </c>
      <c r="J14" s="52"/>
      <c r="K14" s="43" t="s">
        <v>28</v>
      </c>
      <c r="L14" s="53"/>
      <c r="M14" s="61">
        <f>D14+G14+J14</f>
        <v>30</v>
      </c>
      <c r="N14" s="62">
        <f>F14+I14+L14</f>
        <v>8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124</v>
      </c>
      <c r="C15" s="60" t="s">
        <v>69</v>
      </c>
      <c r="D15" s="52">
        <v>3</v>
      </c>
      <c r="E15" s="43" t="s">
        <v>28</v>
      </c>
      <c r="F15" s="53">
        <v>15</v>
      </c>
      <c r="G15" s="52">
        <v>15</v>
      </c>
      <c r="H15" s="43" t="s">
        <v>28</v>
      </c>
      <c r="I15" s="53">
        <v>13</v>
      </c>
      <c r="J15" s="52">
        <v>10</v>
      </c>
      <c r="K15" s="43" t="s">
        <v>28</v>
      </c>
      <c r="L15" s="53">
        <v>15</v>
      </c>
      <c r="M15" s="61">
        <f>D15+G15+J15</f>
        <v>28</v>
      </c>
      <c r="N15" s="62">
        <f>F15+I15+L15</f>
        <v>43</v>
      </c>
      <c r="O15" s="63">
        <f t="shared" si="0"/>
        <v>1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102</v>
      </c>
      <c r="C16" s="60" t="s">
        <v>70</v>
      </c>
      <c r="D16" s="52">
        <v>9</v>
      </c>
      <c r="E16" s="44" t="s">
        <v>28</v>
      </c>
      <c r="F16" s="53">
        <v>15</v>
      </c>
      <c r="G16" s="52">
        <v>8</v>
      </c>
      <c r="H16" s="44" t="s">
        <v>28</v>
      </c>
      <c r="I16" s="53">
        <v>15</v>
      </c>
      <c r="J16" s="52"/>
      <c r="K16" s="44" t="s">
        <v>28</v>
      </c>
      <c r="L16" s="55"/>
      <c r="M16" s="61">
        <f>D16+G16+J16</f>
        <v>17</v>
      </c>
      <c r="N16" s="62">
        <f>F16+I16+L16</f>
        <v>30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CROATIA (ZAGREB)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96</v>
      </c>
      <c r="N17" s="66">
        <f t="shared" si="2"/>
        <v>133</v>
      </c>
      <c r="O17" s="67">
        <f t="shared" si="2"/>
        <v>3</v>
      </c>
      <c r="P17" s="68">
        <f t="shared" si="2"/>
        <v>8</v>
      </c>
      <c r="Q17" s="67">
        <f t="shared" si="2"/>
        <v>1</v>
      </c>
      <c r="R17" s="66">
        <f t="shared" si="2"/>
        <v>4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1</v>
      </c>
    </row>
    <row r="35" spans="23:29" ht="12.75">
      <c r="W35" s="3" t="s">
        <v>38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42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103</v>
      </c>
      <c r="C12" s="59" t="s">
        <v>56</v>
      </c>
      <c r="D12" s="52">
        <v>17</v>
      </c>
      <c r="E12" s="42" t="s">
        <v>28</v>
      </c>
      <c r="F12" s="53">
        <v>14</v>
      </c>
      <c r="G12" s="52">
        <v>8</v>
      </c>
      <c r="H12" s="42" t="s">
        <v>28</v>
      </c>
      <c r="I12" s="53">
        <v>15</v>
      </c>
      <c r="J12" s="52">
        <v>14</v>
      </c>
      <c r="K12" s="42" t="s">
        <v>28</v>
      </c>
      <c r="L12" s="54">
        <v>17</v>
      </c>
      <c r="M12" s="61">
        <f>D12+G12+J12</f>
        <v>39</v>
      </c>
      <c r="N12" s="62">
        <f>F12+I12+L12</f>
        <v>46</v>
      </c>
      <c r="O12" s="63">
        <f aca="true" t="shared" si="0" ref="O12:P16">X31+Z31+AB31</f>
        <v>1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125</v>
      </c>
      <c r="C13" s="60" t="s">
        <v>57</v>
      </c>
      <c r="D13" s="52">
        <v>11</v>
      </c>
      <c r="E13" s="43" t="s">
        <v>28</v>
      </c>
      <c r="F13" s="53">
        <v>4</v>
      </c>
      <c r="G13" s="52">
        <v>11</v>
      </c>
      <c r="H13" s="43" t="s">
        <v>28</v>
      </c>
      <c r="I13" s="53">
        <v>3</v>
      </c>
      <c r="J13" s="52"/>
      <c r="K13" s="43" t="s">
        <v>28</v>
      </c>
      <c r="L13" s="53"/>
      <c r="M13" s="61">
        <f>D13+G13+J13</f>
        <v>22</v>
      </c>
      <c r="N13" s="62">
        <f>F13+I13+L13</f>
        <v>7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80</v>
      </c>
      <c r="C14" s="60" t="s">
        <v>126</v>
      </c>
      <c r="D14" s="52">
        <v>15</v>
      </c>
      <c r="E14" s="43" t="s">
        <v>28</v>
      </c>
      <c r="F14" s="53">
        <v>2</v>
      </c>
      <c r="G14" s="52">
        <v>15</v>
      </c>
      <c r="H14" s="43" t="s">
        <v>28</v>
      </c>
      <c r="I14" s="53">
        <v>3</v>
      </c>
      <c r="J14" s="52"/>
      <c r="K14" s="43" t="s">
        <v>28</v>
      </c>
      <c r="L14" s="53"/>
      <c r="M14" s="61">
        <f>D14+G14+J14</f>
        <v>30</v>
      </c>
      <c r="N14" s="62">
        <f>F14+I14+L14</f>
        <v>5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104</v>
      </c>
      <c r="C15" s="60" t="s">
        <v>59</v>
      </c>
      <c r="D15" s="52">
        <v>15</v>
      </c>
      <c r="E15" s="43" t="s">
        <v>28</v>
      </c>
      <c r="F15" s="53">
        <v>0</v>
      </c>
      <c r="G15" s="52">
        <v>15</v>
      </c>
      <c r="H15" s="43" t="s">
        <v>28</v>
      </c>
      <c r="I15" s="53">
        <v>5</v>
      </c>
      <c r="J15" s="52"/>
      <c r="K15" s="43" t="s">
        <v>28</v>
      </c>
      <c r="L15" s="53"/>
      <c r="M15" s="61">
        <f>D15+G15+J15</f>
        <v>30</v>
      </c>
      <c r="N15" s="62">
        <f>F15+I15+L15</f>
        <v>5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85</v>
      </c>
      <c r="C16" s="60" t="s">
        <v>60</v>
      </c>
      <c r="D16" s="52">
        <v>15</v>
      </c>
      <c r="E16" s="44" t="s">
        <v>28</v>
      </c>
      <c r="F16" s="53">
        <v>6</v>
      </c>
      <c r="G16" s="52">
        <v>15</v>
      </c>
      <c r="H16" s="44" t="s">
        <v>28</v>
      </c>
      <c r="I16" s="53">
        <v>13</v>
      </c>
      <c r="J16" s="52"/>
      <c r="K16" s="44" t="s">
        <v>28</v>
      </c>
      <c r="L16" s="55"/>
      <c r="M16" s="61">
        <f>D16+G16+J16</f>
        <v>30</v>
      </c>
      <c r="N16" s="62">
        <f>F16+I16+L16</f>
        <v>19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CZECH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151</v>
      </c>
      <c r="N17" s="66">
        <f t="shared" si="2"/>
        <v>82</v>
      </c>
      <c r="O17" s="67">
        <f t="shared" si="2"/>
        <v>9</v>
      </c>
      <c r="P17" s="68">
        <f t="shared" si="2"/>
        <v>2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1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40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48</v>
      </c>
      <c r="C12" s="59" t="s">
        <v>88</v>
      </c>
      <c r="D12" s="52">
        <v>15</v>
      </c>
      <c r="E12" s="42" t="s">
        <v>28</v>
      </c>
      <c r="F12" s="53">
        <v>6</v>
      </c>
      <c r="G12" s="52">
        <v>15</v>
      </c>
      <c r="H12" s="42" t="s">
        <v>28</v>
      </c>
      <c r="I12" s="53">
        <v>3</v>
      </c>
      <c r="J12" s="52"/>
      <c r="K12" s="42" t="s">
        <v>28</v>
      </c>
      <c r="L12" s="54"/>
      <c r="M12" s="61">
        <f>D12+G12+J12</f>
        <v>30</v>
      </c>
      <c r="N12" s="62">
        <f>F12+I12+L12</f>
        <v>9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93</v>
      </c>
      <c r="C13" s="60" t="s">
        <v>79</v>
      </c>
      <c r="D13" s="52">
        <v>2</v>
      </c>
      <c r="E13" s="43" t="s">
        <v>28</v>
      </c>
      <c r="F13" s="53">
        <v>11</v>
      </c>
      <c r="G13" s="52">
        <v>0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2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127</v>
      </c>
      <c r="C14" s="60" t="s">
        <v>129</v>
      </c>
      <c r="D14" s="52">
        <v>15</v>
      </c>
      <c r="E14" s="43" t="s">
        <v>28</v>
      </c>
      <c r="F14" s="53">
        <v>2</v>
      </c>
      <c r="G14" s="52">
        <v>15</v>
      </c>
      <c r="H14" s="43" t="s">
        <v>28</v>
      </c>
      <c r="I14" s="53">
        <v>4</v>
      </c>
      <c r="J14" s="52"/>
      <c r="K14" s="43" t="s">
        <v>28</v>
      </c>
      <c r="L14" s="53"/>
      <c r="M14" s="61">
        <f>D14+G14+J14</f>
        <v>30</v>
      </c>
      <c r="N14" s="62">
        <f>F14+I14+L14</f>
        <v>6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50</v>
      </c>
      <c r="C15" s="60" t="s">
        <v>130</v>
      </c>
      <c r="D15" s="52">
        <v>15</v>
      </c>
      <c r="E15" s="43" t="s">
        <v>28</v>
      </c>
      <c r="F15" s="53">
        <v>10</v>
      </c>
      <c r="G15" s="52">
        <v>15</v>
      </c>
      <c r="H15" s="43" t="s">
        <v>28</v>
      </c>
      <c r="I15" s="53">
        <v>4</v>
      </c>
      <c r="J15" s="52"/>
      <c r="K15" s="43" t="s">
        <v>28</v>
      </c>
      <c r="L15" s="53"/>
      <c r="M15" s="61">
        <f>D15+G15+J15</f>
        <v>30</v>
      </c>
      <c r="N15" s="62">
        <f>F15+I15+L15</f>
        <v>14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128</v>
      </c>
      <c r="C16" s="60" t="s">
        <v>131</v>
      </c>
      <c r="D16" s="52">
        <v>15</v>
      </c>
      <c r="E16" s="44" t="s">
        <v>28</v>
      </c>
      <c r="F16" s="53">
        <v>8</v>
      </c>
      <c r="G16" s="52">
        <v>6</v>
      </c>
      <c r="H16" s="44" t="s">
        <v>28</v>
      </c>
      <c r="I16" s="53">
        <v>15</v>
      </c>
      <c r="J16" s="52">
        <v>15</v>
      </c>
      <c r="K16" s="44" t="s">
        <v>28</v>
      </c>
      <c r="L16" s="55">
        <v>9</v>
      </c>
      <c r="M16" s="61">
        <f>D16+G16+J16</f>
        <v>36</v>
      </c>
      <c r="N16" s="62">
        <f>F16+I16+L16</f>
        <v>32</v>
      </c>
      <c r="O16" s="63">
        <f t="shared" si="0"/>
        <v>2</v>
      </c>
      <c r="P16" s="64">
        <f t="shared" si="0"/>
        <v>1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AUSTRIA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128</v>
      </c>
      <c r="N17" s="66">
        <f t="shared" si="2"/>
        <v>83</v>
      </c>
      <c r="O17" s="67">
        <f t="shared" si="2"/>
        <v>8</v>
      </c>
      <c r="P17" s="68">
        <f t="shared" si="2"/>
        <v>3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0</v>
      </c>
      <c r="AA35" s="71">
        <f>IF(OR(G16&gt;I16,G16=""),0,1)</f>
        <v>1</v>
      </c>
      <c r="AB35" s="70">
        <f>IF(J16&gt;L16,1,0)</f>
        <v>1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47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71</v>
      </c>
      <c r="C12" s="59" t="s">
        <v>61</v>
      </c>
      <c r="D12" s="52">
        <v>15</v>
      </c>
      <c r="E12" s="42" t="s">
        <v>28</v>
      </c>
      <c r="F12" s="53">
        <v>6</v>
      </c>
      <c r="G12" s="52">
        <v>15</v>
      </c>
      <c r="H12" s="42" t="s">
        <v>28</v>
      </c>
      <c r="I12" s="53">
        <v>3</v>
      </c>
      <c r="J12" s="52"/>
      <c r="K12" s="42" t="s">
        <v>28</v>
      </c>
      <c r="L12" s="54"/>
      <c r="M12" s="61">
        <f>D12+G12+J12</f>
        <v>30</v>
      </c>
      <c r="N12" s="62">
        <f>F12+I12+L12</f>
        <v>9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72</v>
      </c>
      <c r="C13" s="60" t="s">
        <v>62</v>
      </c>
      <c r="D13" s="52">
        <v>11</v>
      </c>
      <c r="E13" s="43" t="s">
        <v>28</v>
      </c>
      <c r="F13" s="53">
        <v>8</v>
      </c>
      <c r="G13" s="52">
        <v>5</v>
      </c>
      <c r="H13" s="43" t="s">
        <v>28</v>
      </c>
      <c r="I13" s="53">
        <v>11</v>
      </c>
      <c r="J13" s="52">
        <v>3</v>
      </c>
      <c r="K13" s="43" t="s">
        <v>28</v>
      </c>
      <c r="L13" s="53">
        <v>11</v>
      </c>
      <c r="M13" s="61">
        <f>D13+G13+J13</f>
        <v>19</v>
      </c>
      <c r="N13" s="62">
        <f>F13+I13+L13</f>
        <v>30</v>
      </c>
      <c r="O13" s="63">
        <f t="shared" si="0"/>
        <v>1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73</v>
      </c>
      <c r="C14" s="60" t="s">
        <v>63</v>
      </c>
      <c r="D14" s="52">
        <v>15</v>
      </c>
      <c r="E14" s="43" t="s">
        <v>28</v>
      </c>
      <c r="F14" s="53">
        <v>4</v>
      </c>
      <c r="G14" s="52">
        <v>15</v>
      </c>
      <c r="H14" s="43" t="s">
        <v>28</v>
      </c>
      <c r="I14" s="53">
        <v>4</v>
      </c>
      <c r="J14" s="52"/>
      <c r="K14" s="43" t="s">
        <v>28</v>
      </c>
      <c r="L14" s="53"/>
      <c r="M14" s="61">
        <f>D14+G14+J14</f>
        <v>30</v>
      </c>
      <c r="N14" s="62">
        <f>F14+I14+L14</f>
        <v>8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74</v>
      </c>
      <c r="C15" s="60" t="s">
        <v>132</v>
      </c>
      <c r="D15" s="52">
        <v>10</v>
      </c>
      <c r="E15" s="43" t="s">
        <v>28</v>
      </c>
      <c r="F15" s="53">
        <v>15</v>
      </c>
      <c r="G15" s="52">
        <v>5</v>
      </c>
      <c r="H15" s="43" t="s">
        <v>28</v>
      </c>
      <c r="I15" s="53">
        <v>15</v>
      </c>
      <c r="J15" s="52"/>
      <c r="K15" s="43" t="s">
        <v>28</v>
      </c>
      <c r="L15" s="53"/>
      <c r="M15" s="61">
        <f>D15+G15+J15</f>
        <v>15</v>
      </c>
      <c r="N15" s="62">
        <f>F15+I15+L15</f>
        <v>30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75</v>
      </c>
      <c r="C16" s="60" t="s">
        <v>133</v>
      </c>
      <c r="D16" s="52">
        <v>15</v>
      </c>
      <c r="E16" s="44" t="s">
        <v>28</v>
      </c>
      <c r="F16" s="53">
        <v>6</v>
      </c>
      <c r="G16" s="52">
        <v>15</v>
      </c>
      <c r="H16" s="44" t="s">
        <v>28</v>
      </c>
      <c r="I16" s="53">
        <v>4</v>
      </c>
      <c r="J16" s="52"/>
      <c r="K16" s="44" t="s">
        <v>28</v>
      </c>
      <c r="L16" s="55"/>
      <c r="M16" s="61">
        <f>D16+G16+J16</f>
        <v>30</v>
      </c>
      <c r="N16" s="62">
        <f>F16+I16+L16</f>
        <v>10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SLOVAKIA (TRENČÍN)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124</v>
      </c>
      <c r="N17" s="66">
        <f t="shared" si="2"/>
        <v>87</v>
      </c>
      <c r="O17" s="67">
        <f t="shared" si="2"/>
        <v>7</v>
      </c>
      <c r="P17" s="68">
        <f t="shared" si="2"/>
        <v>4</v>
      </c>
      <c r="Q17" s="67">
        <f t="shared" si="2"/>
        <v>3</v>
      </c>
      <c r="R17" s="66">
        <f t="shared" si="2"/>
        <v>2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1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41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44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51</v>
      </c>
      <c r="C12" s="59" t="s">
        <v>123</v>
      </c>
      <c r="D12" s="52">
        <v>10</v>
      </c>
      <c r="E12" s="42" t="s">
        <v>28</v>
      </c>
      <c r="F12" s="53">
        <v>15</v>
      </c>
      <c r="G12" s="52">
        <v>12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22</v>
      </c>
      <c r="N12" s="62">
        <f>F12+I12+L12</f>
        <v>30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52</v>
      </c>
      <c r="C13" s="60" t="s">
        <v>78</v>
      </c>
      <c r="D13" s="52">
        <v>1</v>
      </c>
      <c r="E13" s="43" t="s">
        <v>28</v>
      </c>
      <c r="F13" s="53">
        <v>11</v>
      </c>
      <c r="G13" s="52">
        <v>3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4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101</v>
      </c>
      <c r="C14" s="60" t="s">
        <v>80</v>
      </c>
      <c r="D14" s="52">
        <v>4</v>
      </c>
      <c r="E14" s="43" t="s">
        <v>28</v>
      </c>
      <c r="F14" s="53">
        <v>15</v>
      </c>
      <c r="G14" s="52">
        <v>8</v>
      </c>
      <c r="H14" s="43" t="s">
        <v>28</v>
      </c>
      <c r="I14" s="53">
        <v>15</v>
      </c>
      <c r="J14" s="52"/>
      <c r="K14" s="43" t="s">
        <v>28</v>
      </c>
      <c r="L14" s="53"/>
      <c r="M14" s="61">
        <f>D14+G14+J14</f>
        <v>12</v>
      </c>
      <c r="N14" s="62">
        <f>F14+I14+L14</f>
        <v>30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25</v>
      </c>
      <c r="B15" s="60" t="s">
        <v>54</v>
      </c>
      <c r="C15" s="60" t="s">
        <v>104</v>
      </c>
      <c r="D15" s="52">
        <v>2</v>
      </c>
      <c r="E15" s="43" t="s">
        <v>28</v>
      </c>
      <c r="F15" s="53">
        <v>15</v>
      </c>
      <c r="G15" s="52">
        <v>0</v>
      </c>
      <c r="H15" s="43" t="s">
        <v>28</v>
      </c>
      <c r="I15" s="53">
        <v>15</v>
      </c>
      <c r="J15" s="52"/>
      <c r="K15" s="43" t="s">
        <v>28</v>
      </c>
      <c r="L15" s="53"/>
      <c r="M15" s="61">
        <f>D15+G15+J15</f>
        <v>2</v>
      </c>
      <c r="N15" s="62">
        <f>F15+I15+L15</f>
        <v>30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140</v>
      </c>
      <c r="C16" s="60" t="s">
        <v>85</v>
      </c>
      <c r="D16" s="52">
        <v>7</v>
      </c>
      <c r="E16" s="44" t="s">
        <v>28</v>
      </c>
      <c r="F16" s="53">
        <v>15</v>
      </c>
      <c r="G16" s="52">
        <v>3</v>
      </c>
      <c r="H16" s="44" t="s">
        <v>28</v>
      </c>
      <c r="I16" s="53">
        <v>15</v>
      </c>
      <c r="J16" s="52"/>
      <c r="K16" s="44" t="s">
        <v>28</v>
      </c>
      <c r="L16" s="55"/>
      <c r="M16" s="61">
        <f>D16+G16+J16</f>
        <v>10</v>
      </c>
      <c r="N16" s="62">
        <f>F16+I16+L16</f>
        <v>30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CZECH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50</v>
      </c>
      <c r="N17" s="66">
        <f t="shared" si="2"/>
        <v>142</v>
      </c>
      <c r="O17" s="67">
        <f t="shared" si="2"/>
        <v>0</v>
      </c>
      <c r="P17" s="68">
        <f t="shared" si="2"/>
        <v>10</v>
      </c>
      <c r="Q17" s="67">
        <f t="shared" si="2"/>
        <v>0</v>
      </c>
      <c r="R17" s="66">
        <f t="shared" si="2"/>
        <v>5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42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46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58</v>
      </c>
      <c r="C12" s="59" t="s">
        <v>66</v>
      </c>
      <c r="D12" s="52">
        <v>3</v>
      </c>
      <c r="E12" s="42" t="s">
        <v>28</v>
      </c>
      <c r="F12" s="53">
        <v>15</v>
      </c>
      <c r="G12" s="52">
        <v>2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5</v>
      </c>
      <c r="N12" s="62">
        <f>F12+I12+L12</f>
        <v>30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119</v>
      </c>
      <c r="C13" s="60" t="s">
        <v>67</v>
      </c>
      <c r="D13" s="52">
        <v>3</v>
      </c>
      <c r="E13" s="43" t="s">
        <v>28</v>
      </c>
      <c r="F13" s="53">
        <v>11</v>
      </c>
      <c r="G13" s="52">
        <v>2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5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120</v>
      </c>
      <c r="C14" s="60" t="s">
        <v>68</v>
      </c>
      <c r="D14" s="52">
        <v>15</v>
      </c>
      <c r="E14" s="43" t="s">
        <v>28</v>
      </c>
      <c r="F14" s="53">
        <v>4</v>
      </c>
      <c r="G14" s="52">
        <v>15</v>
      </c>
      <c r="H14" s="43" t="s">
        <v>28</v>
      </c>
      <c r="I14" s="53">
        <v>2</v>
      </c>
      <c r="J14" s="52"/>
      <c r="K14" s="43" t="s">
        <v>28</v>
      </c>
      <c r="L14" s="53"/>
      <c r="M14" s="61">
        <f>D14+G14+J14</f>
        <v>30</v>
      </c>
      <c r="N14" s="62">
        <f>F14+I14+L14</f>
        <v>6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142</v>
      </c>
      <c r="C15" s="60" t="s">
        <v>69</v>
      </c>
      <c r="D15" s="52">
        <v>3</v>
      </c>
      <c r="E15" s="43" t="s">
        <v>28</v>
      </c>
      <c r="F15" s="53">
        <v>15</v>
      </c>
      <c r="G15" s="52">
        <v>11</v>
      </c>
      <c r="H15" s="43" t="s">
        <v>28</v>
      </c>
      <c r="I15" s="53">
        <v>15</v>
      </c>
      <c r="J15" s="52"/>
      <c r="K15" s="43" t="s">
        <v>28</v>
      </c>
      <c r="L15" s="53"/>
      <c r="M15" s="61">
        <f>D15+G15+J15</f>
        <v>14</v>
      </c>
      <c r="N15" s="62">
        <f>F15+I15+L15</f>
        <v>30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60</v>
      </c>
      <c r="C16" s="60" t="s">
        <v>70</v>
      </c>
      <c r="D16" s="52">
        <v>15</v>
      </c>
      <c r="E16" s="44" t="s">
        <v>28</v>
      </c>
      <c r="F16" s="53">
        <v>11</v>
      </c>
      <c r="G16" s="52">
        <v>15</v>
      </c>
      <c r="H16" s="44" t="s">
        <v>28</v>
      </c>
      <c r="I16" s="53">
        <v>10</v>
      </c>
      <c r="J16" s="52"/>
      <c r="K16" s="44" t="s">
        <v>28</v>
      </c>
      <c r="L16" s="55"/>
      <c r="M16" s="61">
        <f>D16+G16+J16</f>
        <v>30</v>
      </c>
      <c r="N16" s="62">
        <f>F16+I16+L16</f>
        <v>21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CROATIA (ZAGREB)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84</v>
      </c>
      <c r="N17" s="66">
        <f t="shared" si="2"/>
        <v>109</v>
      </c>
      <c r="O17" s="67">
        <f t="shared" si="2"/>
        <v>4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40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47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139</v>
      </c>
      <c r="C12" s="59" t="s">
        <v>111</v>
      </c>
      <c r="D12" s="52">
        <v>15</v>
      </c>
      <c r="E12" s="42" t="s">
        <v>28</v>
      </c>
      <c r="F12" s="53">
        <v>5</v>
      </c>
      <c r="G12" s="52">
        <v>15</v>
      </c>
      <c r="H12" s="42" t="s">
        <v>28</v>
      </c>
      <c r="I12" s="53">
        <v>6</v>
      </c>
      <c r="J12" s="52"/>
      <c r="K12" s="42" t="s">
        <v>28</v>
      </c>
      <c r="L12" s="54"/>
      <c r="M12" s="61">
        <f>D12+G12+J12</f>
        <v>30</v>
      </c>
      <c r="N12" s="62">
        <f>F12+I12+L12</f>
        <v>11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49</v>
      </c>
      <c r="C13" s="60" t="s">
        <v>105</v>
      </c>
      <c r="D13" s="52">
        <v>3</v>
      </c>
      <c r="E13" s="43" t="s">
        <v>28</v>
      </c>
      <c r="F13" s="53">
        <v>11</v>
      </c>
      <c r="G13" s="52">
        <v>11</v>
      </c>
      <c r="H13" s="43" t="s">
        <v>28</v>
      </c>
      <c r="I13" s="53">
        <v>9</v>
      </c>
      <c r="J13" s="52">
        <v>12</v>
      </c>
      <c r="K13" s="43" t="s">
        <v>28</v>
      </c>
      <c r="L13" s="53">
        <v>13</v>
      </c>
      <c r="M13" s="61">
        <f>D13+G13+J13</f>
        <v>26</v>
      </c>
      <c r="N13" s="62">
        <f>F13+I13+L13</f>
        <v>33</v>
      </c>
      <c r="O13" s="63">
        <f t="shared" si="0"/>
        <v>1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138</v>
      </c>
      <c r="C14" s="60" t="s">
        <v>134</v>
      </c>
      <c r="D14" s="52">
        <v>15</v>
      </c>
      <c r="E14" s="43" t="s">
        <v>28</v>
      </c>
      <c r="F14" s="53">
        <v>9</v>
      </c>
      <c r="G14" s="52">
        <v>15</v>
      </c>
      <c r="H14" s="43" t="s">
        <v>28</v>
      </c>
      <c r="I14" s="53">
        <v>5</v>
      </c>
      <c r="J14" s="52"/>
      <c r="K14" s="43" t="s">
        <v>28</v>
      </c>
      <c r="L14" s="53"/>
      <c r="M14" s="61">
        <f>D14+G14+J14</f>
        <v>30</v>
      </c>
      <c r="N14" s="62">
        <f>F14+I14+L14</f>
        <v>14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94</v>
      </c>
      <c r="C15" s="60" t="s">
        <v>74</v>
      </c>
      <c r="D15" s="52">
        <v>15</v>
      </c>
      <c r="E15" s="43" t="s">
        <v>28</v>
      </c>
      <c r="F15" s="53">
        <v>7</v>
      </c>
      <c r="G15" s="52">
        <v>15</v>
      </c>
      <c r="H15" s="43" t="s">
        <v>28</v>
      </c>
      <c r="I15" s="53">
        <v>12</v>
      </c>
      <c r="J15" s="52"/>
      <c r="K15" s="43" t="s">
        <v>28</v>
      </c>
      <c r="L15" s="53"/>
      <c r="M15" s="61">
        <f>D15+G15+J15</f>
        <v>30</v>
      </c>
      <c r="N15" s="62">
        <f>F15+I15+L15</f>
        <v>19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137</v>
      </c>
      <c r="C16" s="60" t="s">
        <v>114</v>
      </c>
      <c r="D16" s="52">
        <v>15</v>
      </c>
      <c r="E16" s="44" t="s">
        <v>28</v>
      </c>
      <c r="F16" s="53">
        <v>5</v>
      </c>
      <c r="G16" s="52">
        <v>15</v>
      </c>
      <c r="H16" s="44" t="s">
        <v>28</v>
      </c>
      <c r="I16" s="53">
        <v>2</v>
      </c>
      <c r="J16" s="52"/>
      <c r="K16" s="44" t="s">
        <v>28</v>
      </c>
      <c r="L16" s="55"/>
      <c r="M16" s="61">
        <f>D16+G16+J16</f>
        <v>30</v>
      </c>
      <c r="N16" s="62">
        <f>F16+I16+L16</f>
        <v>7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AUSTRIA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146</v>
      </c>
      <c r="N17" s="66">
        <f t="shared" si="2"/>
        <v>84</v>
      </c>
      <c r="O17" s="67">
        <f t="shared" si="2"/>
        <v>9</v>
      </c>
      <c r="P17" s="68">
        <f t="shared" si="2"/>
        <v>2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1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B15" sqref="B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42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56</v>
      </c>
      <c r="C12" s="59" t="s">
        <v>61</v>
      </c>
      <c r="D12" s="52">
        <v>15</v>
      </c>
      <c r="E12" s="42" t="s">
        <v>28</v>
      </c>
      <c r="F12" s="53">
        <v>4</v>
      </c>
      <c r="G12" s="52">
        <v>15</v>
      </c>
      <c r="H12" s="42" t="s">
        <v>28</v>
      </c>
      <c r="I12" s="53">
        <v>5</v>
      </c>
      <c r="J12" s="52"/>
      <c r="K12" s="42" t="s">
        <v>28</v>
      </c>
      <c r="L12" s="54"/>
      <c r="M12" s="61">
        <f>D12+G12+J12</f>
        <v>30</v>
      </c>
      <c r="N12" s="62">
        <f>F12+I12+L12</f>
        <v>9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57</v>
      </c>
      <c r="C13" s="60" t="s">
        <v>62</v>
      </c>
      <c r="D13" s="52">
        <v>11</v>
      </c>
      <c r="E13" s="43" t="s">
        <v>28</v>
      </c>
      <c r="F13" s="53">
        <v>5</v>
      </c>
      <c r="G13" s="52">
        <v>9</v>
      </c>
      <c r="H13" s="43" t="s">
        <v>28</v>
      </c>
      <c r="I13" s="53">
        <v>11</v>
      </c>
      <c r="J13" s="52">
        <v>11</v>
      </c>
      <c r="K13" s="43" t="s">
        <v>28</v>
      </c>
      <c r="L13" s="53">
        <v>2</v>
      </c>
      <c r="M13" s="61">
        <f>D13+G13+J13</f>
        <v>31</v>
      </c>
      <c r="N13" s="62">
        <f>F13+I13+L13</f>
        <v>18</v>
      </c>
      <c r="O13" s="63">
        <f t="shared" si="0"/>
        <v>2</v>
      </c>
      <c r="P13" s="64">
        <f t="shared" si="0"/>
        <v>1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126</v>
      </c>
      <c r="C14" s="60" t="s">
        <v>63</v>
      </c>
      <c r="D14" s="52">
        <v>15</v>
      </c>
      <c r="E14" s="43" t="s">
        <v>28</v>
      </c>
      <c r="F14" s="53">
        <v>6</v>
      </c>
      <c r="G14" s="52">
        <v>17</v>
      </c>
      <c r="H14" s="43" t="s">
        <v>28</v>
      </c>
      <c r="I14" s="53">
        <v>14</v>
      </c>
      <c r="J14" s="52"/>
      <c r="K14" s="43" t="s">
        <v>28</v>
      </c>
      <c r="L14" s="53"/>
      <c r="M14" s="61">
        <f>D14+G14+J14</f>
        <v>32</v>
      </c>
      <c r="N14" s="62">
        <f>F14+I14+L14</f>
        <v>20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59</v>
      </c>
      <c r="C15" s="60" t="s">
        <v>64</v>
      </c>
      <c r="D15" s="52">
        <v>9</v>
      </c>
      <c r="E15" s="43" t="s">
        <v>28</v>
      </c>
      <c r="F15" s="53">
        <v>15</v>
      </c>
      <c r="G15" s="52">
        <v>8</v>
      </c>
      <c r="H15" s="43" t="s">
        <v>28</v>
      </c>
      <c r="I15" s="53">
        <v>15</v>
      </c>
      <c r="J15" s="52"/>
      <c r="K15" s="43" t="s">
        <v>28</v>
      </c>
      <c r="L15" s="53"/>
      <c r="M15" s="61">
        <f>D15+G15+J15</f>
        <v>17</v>
      </c>
      <c r="N15" s="62">
        <f>F15+I15+L15</f>
        <v>30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60</v>
      </c>
      <c r="C16" s="60" t="s">
        <v>65</v>
      </c>
      <c r="D16" s="52">
        <v>15</v>
      </c>
      <c r="E16" s="44" t="s">
        <v>28</v>
      </c>
      <c r="F16" s="53">
        <v>0</v>
      </c>
      <c r="G16" s="52">
        <v>15</v>
      </c>
      <c r="H16" s="44" t="s">
        <v>28</v>
      </c>
      <c r="I16" s="53">
        <v>2</v>
      </c>
      <c r="J16" s="52"/>
      <c r="K16" s="44" t="s">
        <v>28</v>
      </c>
      <c r="L16" s="55"/>
      <c r="M16" s="61">
        <f>D16+G16+J16</f>
        <v>30</v>
      </c>
      <c r="N16" s="62">
        <f>F16+I16+L16</f>
        <v>2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GERMANY (SACHSEN)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140</v>
      </c>
      <c r="N17" s="66">
        <f t="shared" si="2"/>
        <v>79</v>
      </c>
      <c r="O17" s="67">
        <f t="shared" si="2"/>
        <v>8</v>
      </c>
      <c r="P17" s="68">
        <f t="shared" si="2"/>
        <v>3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0</v>
      </c>
      <c r="AA32" s="71">
        <f>IF(OR(G13&gt;I13,G13=""),0,1)</f>
        <v>1</v>
      </c>
      <c r="AB32" s="70">
        <f>IF(J13&gt;L13,1,0)</f>
        <v>1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43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61</v>
      </c>
      <c r="C12" s="59" t="s">
        <v>77</v>
      </c>
      <c r="D12" s="52">
        <v>6</v>
      </c>
      <c r="E12" s="42" t="s">
        <v>28</v>
      </c>
      <c r="F12" s="53">
        <v>15</v>
      </c>
      <c r="G12" s="52">
        <v>1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7</v>
      </c>
      <c r="N12" s="62">
        <f>F12+I12+L12</f>
        <v>30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97</v>
      </c>
      <c r="C13" s="60" t="s">
        <v>79</v>
      </c>
      <c r="D13" s="52">
        <v>2</v>
      </c>
      <c r="E13" s="43" t="s">
        <v>28</v>
      </c>
      <c r="F13" s="53">
        <v>11</v>
      </c>
      <c r="G13" s="52">
        <v>4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6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63</v>
      </c>
      <c r="C14" s="60" t="s">
        <v>129</v>
      </c>
      <c r="D14" s="52">
        <v>8</v>
      </c>
      <c r="E14" s="43" t="s">
        <v>28</v>
      </c>
      <c r="F14" s="53">
        <v>15</v>
      </c>
      <c r="G14" s="52">
        <v>8</v>
      </c>
      <c r="H14" s="43" t="s">
        <v>28</v>
      </c>
      <c r="I14" s="53">
        <v>15</v>
      </c>
      <c r="J14" s="52"/>
      <c r="K14" s="43" t="s">
        <v>28</v>
      </c>
      <c r="L14" s="53"/>
      <c r="M14" s="61">
        <f>D14+G14+J14</f>
        <v>16</v>
      </c>
      <c r="N14" s="62">
        <f>F14+I14+L14</f>
        <v>30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25</v>
      </c>
      <c r="B15" s="60" t="s">
        <v>132</v>
      </c>
      <c r="C15" s="60" t="s">
        <v>135</v>
      </c>
      <c r="D15" s="52">
        <v>15</v>
      </c>
      <c r="E15" s="43" t="s">
        <v>28</v>
      </c>
      <c r="F15" s="53">
        <v>9</v>
      </c>
      <c r="G15" s="52">
        <v>15</v>
      </c>
      <c r="H15" s="43" t="s">
        <v>28</v>
      </c>
      <c r="I15" s="53">
        <v>17</v>
      </c>
      <c r="J15" s="52">
        <v>15</v>
      </c>
      <c r="K15" s="43" t="s">
        <v>28</v>
      </c>
      <c r="L15" s="53">
        <v>4</v>
      </c>
      <c r="M15" s="61">
        <f>D15+G15+J15</f>
        <v>45</v>
      </c>
      <c r="N15" s="62">
        <f>F15+I15+L15</f>
        <v>30</v>
      </c>
      <c r="O15" s="63">
        <f t="shared" si="0"/>
        <v>2</v>
      </c>
      <c r="P15" s="64">
        <f t="shared" si="0"/>
        <v>1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141</v>
      </c>
      <c r="C16" s="60" t="s">
        <v>136</v>
      </c>
      <c r="D16" s="52">
        <v>7</v>
      </c>
      <c r="E16" s="44" t="s">
        <v>28</v>
      </c>
      <c r="F16" s="53">
        <v>15</v>
      </c>
      <c r="G16" s="52">
        <v>6</v>
      </c>
      <c r="H16" s="44" t="s">
        <v>28</v>
      </c>
      <c r="I16" s="53">
        <v>15</v>
      </c>
      <c r="J16" s="52"/>
      <c r="K16" s="44" t="s">
        <v>28</v>
      </c>
      <c r="L16" s="55"/>
      <c r="M16" s="61">
        <f>D16+G16+J16</f>
        <v>13</v>
      </c>
      <c r="N16" s="62">
        <f>F16+I16+L16</f>
        <v>30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POLAND (GLUBCZYCE)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87</v>
      </c>
      <c r="N17" s="66">
        <f t="shared" si="2"/>
        <v>142</v>
      </c>
      <c r="O17" s="67">
        <f t="shared" si="2"/>
        <v>2</v>
      </c>
      <c r="P17" s="68">
        <f t="shared" si="2"/>
        <v>9</v>
      </c>
      <c r="Q17" s="67">
        <f t="shared" si="2"/>
        <v>1</v>
      </c>
      <c r="R17" s="66">
        <f t="shared" si="2"/>
        <v>4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1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76</v>
      </c>
      <c r="C12" s="59" t="s">
        <v>77</v>
      </c>
      <c r="D12" s="52">
        <v>15</v>
      </c>
      <c r="E12" s="42" t="s">
        <v>28</v>
      </c>
      <c r="F12" s="53">
        <v>10</v>
      </c>
      <c r="G12" s="52">
        <v>15</v>
      </c>
      <c r="H12" s="42" t="s">
        <v>28</v>
      </c>
      <c r="I12" s="53">
        <v>5</v>
      </c>
      <c r="J12" s="52"/>
      <c r="K12" s="42" t="s">
        <v>28</v>
      </c>
      <c r="L12" s="54"/>
      <c r="M12" s="61">
        <f>D12+G12+J12</f>
        <v>30</v>
      </c>
      <c r="N12" s="62">
        <f>F12+I12+L12</f>
        <v>15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78</v>
      </c>
      <c r="C13" s="60" t="s">
        <v>79</v>
      </c>
      <c r="D13" s="52">
        <v>11</v>
      </c>
      <c r="E13" s="43" t="s">
        <v>28</v>
      </c>
      <c r="F13" s="53">
        <v>8</v>
      </c>
      <c r="G13" s="52">
        <v>11</v>
      </c>
      <c r="H13" s="43" t="s">
        <v>28</v>
      </c>
      <c r="I13" s="53">
        <v>3</v>
      </c>
      <c r="J13" s="52"/>
      <c r="K13" s="43" t="s">
        <v>28</v>
      </c>
      <c r="L13" s="53"/>
      <c r="M13" s="61">
        <f>D13+G13+J13</f>
        <v>22</v>
      </c>
      <c r="N13" s="62">
        <f>F13+I13+L13</f>
        <v>11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80</v>
      </c>
      <c r="C14" s="60" t="s">
        <v>81</v>
      </c>
      <c r="D14" s="52">
        <v>15</v>
      </c>
      <c r="E14" s="43" t="s">
        <v>28</v>
      </c>
      <c r="F14" s="53">
        <v>6</v>
      </c>
      <c r="G14" s="52">
        <v>15</v>
      </c>
      <c r="H14" s="43" t="s">
        <v>28</v>
      </c>
      <c r="I14" s="53">
        <v>6</v>
      </c>
      <c r="J14" s="52"/>
      <c r="K14" s="43" t="s">
        <v>28</v>
      </c>
      <c r="L14" s="53"/>
      <c r="M14" s="61">
        <f>D14+G14+J14</f>
        <v>30</v>
      </c>
      <c r="N14" s="62">
        <f>F14+I14+L14</f>
        <v>12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82</v>
      </c>
      <c r="C15" s="60" t="s">
        <v>83</v>
      </c>
      <c r="D15" s="52">
        <v>15</v>
      </c>
      <c r="E15" s="43" t="s">
        <v>28</v>
      </c>
      <c r="F15" s="53">
        <v>3</v>
      </c>
      <c r="G15" s="52">
        <v>15</v>
      </c>
      <c r="H15" s="43" t="s">
        <v>28</v>
      </c>
      <c r="I15" s="53">
        <v>2</v>
      </c>
      <c r="J15" s="52"/>
      <c r="K15" s="43" t="s">
        <v>28</v>
      </c>
      <c r="L15" s="53"/>
      <c r="M15" s="61">
        <f>D15+G15+J15</f>
        <v>30</v>
      </c>
      <c r="N15" s="62">
        <f>F15+I15+L15</f>
        <v>5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85</v>
      </c>
      <c r="C16" s="60" t="s">
        <v>84</v>
      </c>
      <c r="D16" s="52">
        <v>15</v>
      </c>
      <c r="E16" s="44" t="s">
        <v>28</v>
      </c>
      <c r="F16" s="53">
        <v>1</v>
      </c>
      <c r="G16" s="52">
        <v>15</v>
      </c>
      <c r="H16" s="44" t="s">
        <v>28</v>
      </c>
      <c r="I16" s="53">
        <v>2</v>
      </c>
      <c r="J16" s="52"/>
      <c r="K16" s="44" t="s">
        <v>28</v>
      </c>
      <c r="L16" s="55"/>
      <c r="M16" s="61">
        <f>D16+G16+J16</f>
        <v>30</v>
      </c>
      <c r="N16" s="62">
        <f>F16+I16+L16</f>
        <v>3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CZECH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142</v>
      </c>
      <c r="N17" s="66">
        <f t="shared" si="2"/>
        <v>46</v>
      </c>
      <c r="O17" s="67">
        <f t="shared" si="2"/>
        <v>10</v>
      </c>
      <c r="P17" s="68">
        <f t="shared" si="2"/>
        <v>0</v>
      </c>
      <c r="Q17" s="67">
        <f t="shared" si="2"/>
        <v>5</v>
      </c>
      <c r="R17" s="66">
        <f t="shared" si="2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46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47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66</v>
      </c>
      <c r="C12" s="59" t="s">
        <v>71</v>
      </c>
      <c r="D12" s="52">
        <v>15</v>
      </c>
      <c r="E12" s="42" t="s">
        <v>28</v>
      </c>
      <c r="F12" s="53">
        <v>9</v>
      </c>
      <c r="G12" s="52">
        <v>15</v>
      </c>
      <c r="H12" s="42" t="s">
        <v>28</v>
      </c>
      <c r="I12" s="53">
        <v>6</v>
      </c>
      <c r="J12" s="52"/>
      <c r="K12" s="42" t="s">
        <v>28</v>
      </c>
      <c r="L12" s="54"/>
      <c r="M12" s="61">
        <f>D12+G12+J12</f>
        <v>30</v>
      </c>
      <c r="N12" s="62">
        <f>F12+I12+L12</f>
        <v>15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67</v>
      </c>
      <c r="C13" s="60" t="s">
        <v>72</v>
      </c>
      <c r="D13" s="52">
        <v>11</v>
      </c>
      <c r="E13" s="43" t="s">
        <v>28</v>
      </c>
      <c r="F13" s="53">
        <v>2</v>
      </c>
      <c r="G13" s="52">
        <v>11</v>
      </c>
      <c r="H13" s="43" t="s">
        <v>28</v>
      </c>
      <c r="I13" s="53">
        <v>3</v>
      </c>
      <c r="J13" s="52"/>
      <c r="K13" s="43" t="s">
        <v>28</v>
      </c>
      <c r="L13" s="53"/>
      <c r="M13" s="61">
        <f>D13+G13+J13</f>
        <v>22</v>
      </c>
      <c r="N13" s="62">
        <f>F13+I13+L13</f>
        <v>5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68</v>
      </c>
      <c r="C14" s="60" t="s">
        <v>73</v>
      </c>
      <c r="D14" s="52">
        <v>0</v>
      </c>
      <c r="E14" s="43" t="s">
        <v>28</v>
      </c>
      <c r="F14" s="53">
        <v>15</v>
      </c>
      <c r="G14" s="52">
        <v>7</v>
      </c>
      <c r="H14" s="43" t="s">
        <v>28</v>
      </c>
      <c r="I14" s="53">
        <v>15</v>
      </c>
      <c r="J14" s="52"/>
      <c r="K14" s="43" t="s">
        <v>28</v>
      </c>
      <c r="L14" s="53"/>
      <c r="M14" s="61">
        <f>D14+G14+J14</f>
        <v>7</v>
      </c>
      <c r="N14" s="62">
        <f>F14+I14+L14</f>
        <v>30</v>
      </c>
      <c r="O14" s="63">
        <f t="shared" si="0"/>
        <v>0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25</v>
      </c>
      <c r="B15" s="60" t="s">
        <v>69</v>
      </c>
      <c r="C15" s="60" t="s">
        <v>74</v>
      </c>
      <c r="D15" s="52">
        <v>15</v>
      </c>
      <c r="E15" s="43" t="s">
        <v>28</v>
      </c>
      <c r="F15" s="53">
        <v>8</v>
      </c>
      <c r="G15" s="52">
        <v>15</v>
      </c>
      <c r="H15" s="43" t="s">
        <v>28</v>
      </c>
      <c r="I15" s="53">
        <v>5</v>
      </c>
      <c r="J15" s="52"/>
      <c r="K15" s="43" t="s">
        <v>28</v>
      </c>
      <c r="L15" s="53"/>
      <c r="M15" s="61">
        <f>D15+G15+J15</f>
        <v>30</v>
      </c>
      <c r="N15" s="62">
        <f>F15+I15+L15</f>
        <v>13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70</v>
      </c>
      <c r="C16" s="60" t="s">
        <v>75</v>
      </c>
      <c r="D16" s="52">
        <v>15</v>
      </c>
      <c r="E16" s="44" t="s">
        <v>28</v>
      </c>
      <c r="F16" s="53">
        <v>12</v>
      </c>
      <c r="G16" s="52">
        <v>15</v>
      </c>
      <c r="H16" s="44" t="s">
        <v>28</v>
      </c>
      <c r="I16" s="53">
        <v>7</v>
      </c>
      <c r="J16" s="52"/>
      <c r="K16" s="44" t="s">
        <v>28</v>
      </c>
      <c r="L16" s="55"/>
      <c r="M16" s="61">
        <f>D16+G16+J16</f>
        <v>30</v>
      </c>
      <c r="N16" s="62">
        <f>F16+I16+L16</f>
        <v>19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CROATIA (ZAGREB)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119</v>
      </c>
      <c r="N17" s="66">
        <f t="shared" si="2"/>
        <v>82</v>
      </c>
      <c r="O17" s="67">
        <f t="shared" si="2"/>
        <v>8</v>
      </c>
      <c r="P17" s="68">
        <f t="shared" si="2"/>
        <v>2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0</v>
      </c>
      <c r="Y33" s="71">
        <f>IF(OR(D14&gt;F14,D14=""),0,1)</f>
        <v>1</v>
      </c>
      <c r="Z33" s="70">
        <f>IF(G14&gt;I14,1,0)</f>
        <v>0</v>
      </c>
      <c r="AA33" s="71">
        <f>IF(OR(G14&gt;I14,G14=""),0,1)</f>
        <v>1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40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43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139</v>
      </c>
      <c r="C12" s="59" t="s">
        <v>96</v>
      </c>
      <c r="D12" s="52">
        <v>15</v>
      </c>
      <c r="E12" s="42" t="s">
        <v>28</v>
      </c>
      <c r="F12" s="53">
        <v>0</v>
      </c>
      <c r="G12" s="52">
        <v>15</v>
      </c>
      <c r="H12" s="42" t="s">
        <v>28</v>
      </c>
      <c r="I12" s="53">
        <v>4</v>
      </c>
      <c r="J12" s="52"/>
      <c r="K12" s="42" t="s">
        <v>28</v>
      </c>
      <c r="L12" s="54"/>
      <c r="M12" s="61">
        <f>D12+G12+J12</f>
        <v>30</v>
      </c>
      <c r="N12" s="62">
        <f>F12+I12+L12</f>
        <v>4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93</v>
      </c>
      <c r="C13" s="60" t="s">
        <v>97</v>
      </c>
      <c r="D13" s="52">
        <v>2</v>
      </c>
      <c r="E13" s="43" t="s">
        <v>28</v>
      </c>
      <c r="F13" s="53">
        <v>11</v>
      </c>
      <c r="G13" s="52">
        <v>3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5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138</v>
      </c>
      <c r="C14" s="60" t="s">
        <v>63</v>
      </c>
      <c r="D14" s="52">
        <v>15</v>
      </c>
      <c r="E14" s="43" t="s">
        <v>28</v>
      </c>
      <c r="F14" s="53">
        <v>0</v>
      </c>
      <c r="G14" s="52">
        <v>15</v>
      </c>
      <c r="H14" s="43" t="s">
        <v>28</v>
      </c>
      <c r="I14" s="53">
        <v>1</v>
      </c>
      <c r="J14" s="52"/>
      <c r="K14" s="43" t="s">
        <v>28</v>
      </c>
      <c r="L14" s="53"/>
      <c r="M14" s="61">
        <f>D14+G14+J14</f>
        <v>30</v>
      </c>
      <c r="N14" s="62">
        <f>F14+I14+L14</f>
        <v>1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94</v>
      </c>
      <c r="C15" s="60" t="s">
        <v>98</v>
      </c>
      <c r="D15" s="52">
        <v>3</v>
      </c>
      <c r="E15" s="43" t="s">
        <v>28</v>
      </c>
      <c r="F15" s="53">
        <v>15</v>
      </c>
      <c r="G15" s="52">
        <v>6</v>
      </c>
      <c r="H15" s="43" t="s">
        <v>28</v>
      </c>
      <c r="I15" s="53">
        <v>15</v>
      </c>
      <c r="J15" s="52"/>
      <c r="K15" s="43" t="s">
        <v>28</v>
      </c>
      <c r="L15" s="53"/>
      <c r="M15" s="61">
        <f>D15+G15+J15</f>
        <v>9</v>
      </c>
      <c r="N15" s="62">
        <f>F15+I15+L15</f>
        <v>30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95</v>
      </c>
      <c r="C16" s="60" t="s">
        <v>99</v>
      </c>
      <c r="D16" s="52">
        <v>15</v>
      </c>
      <c r="E16" s="44" t="s">
        <v>28</v>
      </c>
      <c r="F16" s="53">
        <v>10</v>
      </c>
      <c r="G16" s="52">
        <v>15</v>
      </c>
      <c r="H16" s="44" t="s">
        <v>28</v>
      </c>
      <c r="I16" s="53">
        <v>12</v>
      </c>
      <c r="J16" s="52"/>
      <c r="K16" s="44" t="s">
        <v>28</v>
      </c>
      <c r="L16" s="55"/>
      <c r="M16" s="61">
        <f>D16+G16+J16</f>
        <v>30</v>
      </c>
      <c r="N16" s="62">
        <f>F16+I16+L16</f>
        <v>22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AUSTRIA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104</v>
      </c>
      <c r="N17" s="66">
        <f t="shared" si="2"/>
        <v>79</v>
      </c>
      <c r="O17" s="67">
        <f t="shared" si="2"/>
        <v>6</v>
      </c>
      <c r="P17" s="68">
        <f t="shared" si="2"/>
        <v>4</v>
      </c>
      <c r="Q17" s="67">
        <f t="shared" si="2"/>
        <v>3</v>
      </c>
      <c r="R17" s="66">
        <f t="shared" si="2"/>
        <v>2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B15" sqref="B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42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41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56</v>
      </c>
      <c r="C12" s="59" t="s">
        <v>51</v>
      </c>
      <c r="D12" s="52">
        <v>5</v>
      </c>
      <c r="E12" s="42" t="s">
        <v>28</v>
      </c>
      <c r="F12" s="53">
        <v>15</v>
      </c>
      <c r="G12" s="52">
        <v>13</v>
      </c>
      <c r="H12" s="42" t="s">
        <v>28</v>
      </c>
      <c r="I12" s="53">
        <v>15</v>
      </c>
      <c r="J12" s="52"/>
      <c r="K12" s="42" t="s">
        <v>28</v>
      </c>
      <c r="L12" s="54"/>
      <c r="M12" s="61">
        <f>D12+G12+J12</f>
        <v>18</v>
      </c>
      <c r="N12" s="62">
        <f>F12+I12+L12</f>
        <v>30</v>
      </c>
      <c r="O12" s="63">
        <f aca="true" t="shared" si="0" ref="O12:P16">X31+Z31+AB31</f>
        <v>0</v>
      </c>
      <c r="P12" s="64">
        <f t="shared" si="0"/>
        <v>2</v>
      </c>
      <c r="Q12" s="63">
        <f aca="true" t="shared" si="1" ref="Q12:R16">X37</f>
        <v>0</v>
      </c>
      <c r="R12" s="64">
        <f t="shared" si="1"/>
        <v>1</v>
      </c>
      <c r="S12" s="20"/>
    </row>
    <row r="13" spans="1:19" ht="30" customHeight="1">
      <c r="A13" s="45" t="s">
        <v>23</v>
      </c>
      <c r="B13" s="60" t="s">
        <v>57</v>
      </c>
      <c r="C13" s="60" t="s">
        <v>52</v>
      </c>
      <c r="D13" s="52">
        <v>11</v>
      </c>
      <c r="E13" s="43" t="s">
        <v>28</v>
      </c>
      <c r="F13" s="53">
        <v>0</v>
      </c>
      <c r="G13" s="52">
        <v>11</v>
      </c>
      <c r="H13" s="43" t="s">
        <v>28</v>
      </c>
      <c r="I13" s="53">
        <v>4</v>
      </c>
      <c r="J13" s="52"/>
      <c r="K13" s="43" t="s">
        <v>28</v>
      </c>
      <c r="L13" s="53"/>
      <c r="M13" s="61">
        <f>D13+G13+J13</f>
        <v>22</v>
      </c>
      <c r="N13" s="62">
        <f>F13+I13+L13</f>
        <v>4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126</v>
      </c>
      <c r="C14" s="60" t="s">
        <v>101</v>
      </c>
      <c r="D14" s="52">
        <v>9</v>
      </c>
      <c r="E14" s="43" t="s">
        <v>28</v>
      </c>
      <c r="F14" s="53">
        <v>15</v>
      </c>
      <c r="G14" s="52">
        <v>15</v>
      </c>
      <c r="H14" s="43" t="s">
        <v>28</v>
      </c>
      <c r="I14" s="53">
        <v>10</v>
      </c>
      <c r="J14" s="52">
        <v>5</v>
      </c>
      <c r="K14" s="43" t="s">
        <v>28</v>
      </c>
      <c r="L14" s="53">
        <v>15</v>
      </c>
      <c r="M14" s="61">
        <f>D14+G14+J14</f>
        <v>29</v>
      </c>
      <c r="N14" s="62">
        <f>F14+I14+L14</f>
        <v>40</v>
      </c>
      <c r="O14" s="63">
        <f t="shared" si="0"/>
        <v>1</v>
      </c>
      <c r="P14" s="64">
        <f t="shared" si="0"/>
        <v>2</v>
      </c>
      <c r="Q14" s="63">
        <f t="shared" si="1"/>
        <v>0</v>
      </c>
      <c r="R14" s="64">
        <f t="shared" si="1"/>
        <v>1</v>
      </c>
      <c r="S14" s="20"/>
    </row>
    <row r="15" spans="1:19" ht="30" customHeight="1">
      <c r="A15" s="45" t="s">
        <v>25</v>
      </c>
      <c r="B15" s="60" t="s">
        <v>59</v>
      </c>
      <c r="C15" s="60" t="s">
        <v>54</v>
      </c>
      <c r="D15" s="52">
        <v>15</v>
      </c>
      <c r="E15" s="43" t="s">
        <v>28</v>
      </c>
      <c r="F15" s="53">
        <v>8</v>
      </c>
      <c r="G15" s="52">
        <v>12</v>
      </c>
      <c r="H15" s="43" t="s">
        <v>28</v>
      </c>
      <c r="I15" s="53">
        <v>15</v>
      </c>
      <c r="J15" s="52">
        <v>8</v>
      </c>
      <c r="K15" s="43" t="s">
        <v>28</v>
      </c>
      <c r="L15" s="53">
        <v>15</v>
      </c>
      <c r="M15" s="61">
        <f>D15+G15+J15</f>
        <v>35</v>
      </c>
      <c r="N15" s="62">
        <f>F15+I15+L15</f>
        <v>38</v>
      </c>
      <c r="O15" s="63">
        <f t="shared" si="0"/>
        <v>1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100</v>
      </c>
      <c r="C16" s="60" t="s">
        <v>102</v>
      </c>
      <c r="D16" s="52">
        <v>15</v>
      </c>
      <c r="E16" s="44" t="s">
        <v>28</v>
      </c>
      <c r="F16" s="53">
        <v>11</v>
      </c>
      <c r="G16" s="52">
        <v>15</v>
      </c>
      <c r="H16" s="44" t="s">
        <v>28</v>
      </c>
      <c r="I16" s="53">
        <v>4</v>
      </c>
      <c r="J16" s="52"/>
      <c r="K16" s="44" t="s">
        <v>28</v>
      </c>
      <c r="L16" s="55"/>
      <c r="M16" s="61">
        <f>D16+G16+J16</f>
        <v>30</v>
      </c>
      <c r="N16" s="62">
        <f>F16+I16+L16</f>
        <v>15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SKB ČESKÝ KRUMLOV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134</v>
      </c>
      <c r="N17" s="66">
        <f t="shared" si="2"/>
        <v>127</v>
      </c>
      <c r="O17" s="67">
        <f t="shared" si="2"/>
        <v>6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0</v>
      </c>
      <c r="Y31" s="71">
        <f>IF(OR(D12&gt;F12,D12=""),0,1)</f>
        <v>1</v>
      </c>
      <c r="Z31" s="70">
        <f>IF(G12&gt;I12,1,0)</f>
        <v>0</v>
      </c>
      <c r="AA31" s="71">
        <f>IF(OR(G12&gt;I12,G12=""),0,1)</f>
        <v>1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0</v>
      </c>
      <c r="Y33" s="71">
        <f>IF(OR(D14&gt;F14,D14=""),0,1)</f>
        <v>1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1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1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0</v>
      </c>
      <c r="Y37" s="71">
        <f>IF(O12&lt;P12,1,0)</f>
        <v>1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0</v>
      </c>
      <c r="Y39" s="71">
        <f>IF(O14&lt;P14,1,0)</f>
        <v>1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44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47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103</v>
      </c>
      <c r="C12" s="59" t="s">
        <v>71</v>
      </c>
      <c r="D12" s="52">
        <v>15</v>
      </c>
      <c r="E12" s="42" t="s">
        <v>28</v>
      </c>
      <c r="F12" s="53">
        <v>11</v>
      </c>
      <c r="G12" s="52">
        <v>15</v>
      </c>
      <c r="H12" s="42" t="s">
        <v>28</v>
      </c>
      <c r="I12" s="53">
        <v>5</v>
      </c>
      <c r="J12" s="52"/>
      <c r="K12" s="42" t="s">
        <v>28</v>
      </c>
      <c r="L12" s="54"/>
      <c r="M12" s="61">
        <f>D12+G12+J12</f>
        <v>30</v>
      </c>
      <c r="N12" s="62">
        <f>F12+I12+L12</f>
        <v>16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78</v>
      </c>
      <c r="C13" s="60" t="s">
        <v>105</v>
      </c>
      <c r="D13" s="52">
        <v>11</v>
      </c>
      <c r="E13" s="43" t="s">
        <v>28</v>
      </c>
      <c r="F13" s="53">
        <v>1</v>
      </c>
      <c r="G13" s="52">
        <v>11</v>
      </c>
      <c r="H13" s="43" t="s">
        <v>28</v>
      </c>
      <c r="I13" s="53">
        <v>2</v>
      </c>
      <c r="J13" s="52"/>
      <c r="K13" s="43" t="s">
        <v>28</v>
      </c>
      <c r="L13" s="53"/>
      <c r="M13" s="61">
        <f>D13+G13+J13</f>
        <v>22</v>
      </c>
      <c r="N13" s="62">
        <f>F13+I13+L13</f>
        <v>3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80</v>
      </c>
      <c r="C14" s="60" t="s">
        <v>73</v>
      </c>
      <c r="D14" s="52">
        <v>15</v>
      </c>
      <c r="E14" s="43" t="s">
        <v>28</v>
      </c>
      <c r="F14" s="53">
        <v>5</v>
      </c>
      <c r="G14" s="52">
        <v>15</v>
      </c>
      <c r="H14" s="43" t="s">
        <v>28</v>
      </c>
      <c r="I14" s="53">
        <v>5</v>
      </c>
      <c r="J14" s="52"/>
      <c r="K14" s="43" t="s">
        <v>28</v>
      </c>
      <c r="L14" s="53"/>
      <c r="M14" s="61">
        <f>D14+G14+J14</f>
        <v>30</v>
      </c>
      <c r="N14" s="62">
        <f>F14+I14+L14</f>
        <v>10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104</v>
      </c>
      <c r="C15" s="60" t="s">
        <v>106</v>
      </c>
      <c r="D15" s="52">
        <v>15</v>
      </c>
      <c r="E15" s="43" t="s">
        <v>28</v>
      </c>
      <c r="F15" s="53">
        <v>3</v>
      </c>
      <c r="G15" s="52">
        <v>15</v>
      </c>
      <c r="H15" s="43" t="s">
        <v>28</v>
      </c>
      <c r="I15" s="53">
        <v>3</v>
      </c>
      <c r="J15" s="52"/>
      <c r="K15" s="43" t="s">
        <v>28</v>
      </c>
      <c r="L15" s="53"/>
      <c r="M15" s="61">
        <f>D15+G15+J15</f>
        <v>30</v>
      </c>
      <c r="N15" s="62">
        <f>F15+I15+L15</f>
        <v>6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85</v>
      </c>
      <c r="C16" s="60" t="s">
        <v>107</v>
      </c>
      <c r="D16" s="52">
        <v>15</v>
      </c>
      <c r="E16" s="44" t="s">
        <v>28</v>
      </c>
      <c r="F16" s="53">
        <v>6</v>
      </c>
      <c r="G16" s="52">
        <v>15</v>
      </c>
      <c r="H16" s="44" t="s">
        <v>28</v>
      </c>
      <c r="I16" s="53">
        <v>9</v>
      </c>
      <c r="J16" s="52"/>
      <c r="K16" s="44" t="s">
        <v>28</v>
      </c>
      <c r="L16" s="55"/>
      <c r="M16" s="61">
        <f>D16+G16+J16</f>
        <v>30</v>
      </c>
      <c r="N16" s="62">
        <f>F16+I16+L16</f>
        <v>15</v>
      </c>
      <c r="O16" s="63">
        <f t="shared" si="0"/>
        <v>2</v>
      </c>
      <c r="P16" s="64">
        <f t="shared" si="0"/>
        <v>0</v>
      </c>
      <c r="Q16" s="63">
        <f t="shared" si="1"/>
        <v>1</v>
      </c>
      <c r="R16" s="64">
        <f t="shared" si="1"/>
        <v>0</v>
      </c>
      <c r="S16" s="20"/>
    </row>
    <row r="17" spans="1:19" ht="34.5" customHeight="1" thickBot="1">
      <c r="A17" s="47" t="s">
        <v>10</v>
      </c>
      <c r="B17" s="69" t="str">
        <f>IF(Q17&gt;R17,B7,B8)</f>
        <v>CZECH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142</v>
      </c>
      <c r="N17" s="66">
        <f t="shared" si="2"/>
        <v>50</v>
      </c>
      <c r="O17" s="67">
        <f t="shared" si="2"/>
        <v>10</v>
      </c>
      <c r="P17" s="68">
        <f t="shared" si="2"/>
        <v>0</v>
      </c>
      <c r="Q17" s="67">
        <f t="shared" si="2"/>
        <v>5</v>
      </c>
      <c r="R17" s="66">
        <f t="shared" si="2"/>
        <v>0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1</v>
      </c>
      <c r="AA35" s="71">
        <f>IF(OR(G16&gt;I16,G16=""),0,1)</f>
        <v>0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1</v>
      </c>
      <c r="Y41" s="71">
        <f>IF(O16&lt;P16,1,0)</f>
        <v>0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46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45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66</v>
      </c>
      <c r="C12" s="59" t="s">
        <v>88</v>
      </c>
      <c r="D12" s="52">
        <v>15</v>
      </c>
      <c r="E12" s="42" t="s">
        <v>28</v>
      </c>
      <c r="F12" s="53">
        <v>3</v>
      </c>
      <c r="G12" s="52">
        <v>15</v>
      </c>
      <c r="H12" s="42" t="s">
        <v>28</v>
      </c>
      <c r="I12" s="53">
        <v>4</v>
      </c>
      <c r="J12" s="52"/>
      <c r="K12" s="42" t="s">
        <v>28</v>
      </c>
      <c r="L12" s="54"/>
      <c r="M12" s="61">
        <f>D12+G12+J12</f>
        <v>30</v>
      </c>
      <c r="N12" s="62">
        <f>F12+I12+L12</f>
        <v>7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67</v>
      </c>
      <c r="C13" s="60" t="s">
        <v>89</v>
      </c>
      <c r="D13" s="52">
        <v>11</v>
      </c>
      <c r="E13" s="43" t="s">
        <v>28</v>
      </c>
      <c r="F13" s="53">
        <v>1</v>
      </c>
      <c r="G13" s="52">
        <v>11</v>
      </c>
      <c r="H13" s="43" t="s">
        <v>28</v>
      </c>
      <c r="I13" s="53">
        <v>8</v>
      </c>
      <c r="J13" s="52"/>
      <c r="K13" s="43" t="s">
        <v>28</v>
      </c>
      <c r="L13" s="53"/>
      <c r="M13" s="61">
        <f>D13+G13+J13</f>
        <v>22</v>
      </c>
      <c r="N13" s="62">
        <f>F13+I13+L13</f>
        <v>9</v>
      </c>
      <c r="O13" s="63">
        <f t="shared" si="0"/>
        <v>2</v>
      </c>
      <c r="P13" s="64">
        <f t="shared" si="0"/>
        <v>0</v>
      </c>
      <c r="Q13" s="63">
        <f t="shared" si="1"/>
        <v>1</v>
      </c>
      <c r="R13" s="64">
        <f t="shared" si="1"/>
        <v>0</v>
      </c>
      <c r="S13" s="20"/>
    </row>
    <row r="14" spans="1:19" ht="30" customHeight="1">
      <c r="A14" s="45" t="s">
        <v>24</v>
      </c>
      <c r="B14" s="60" t="s">
        <v>86</v>
      </c>
      <c r="C14" s="60" t="s">
        <v>90</v>
      </c>
      <c r="D14" s="52">
        <v>15</v>
      </c>
      <c r="E14" s="43" t="s">
        <v>28</v>
      </c>
      <c r="F14" s="53">
        <v>13</v>
      </c>
      <c r="G14" s="52">
        <v>15</v>
      </c>
      <c r="H14" s="43" t="s">
        <v>28</v>
      </c>
      <c r="I14" s="53">
        <v>9</v>
      </c>
      <c r="J14" s="52"/>
      <c r="K14" s="43" t="s">
        <v>28</v>
      </c>
      <c r="L14" s="53"/>
      <c r="M14" s="61">
        <f>D14+G14+J14</f>
        <v>30</v>
      </c>
      <c r="N14" s="62">
        <f>F14+I14+L14</f>
        <v>22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69</v>
      </c>
      <c r="C15" s="60" t="s">
        <v>91</v>
      </c>
      <c r="D15" s="52">
        <v>15</v>
      </c>
      <c r="E15" s="43" t="s">
        <v>28</v>
      </c>
      <c r="F15" s="53">
        <v>7</v>
      </c>
      <c r="G15" s="52">
        <v>15</v>
      </c>
      <c r="H15" s="43" t="s">
        <v>28</v>
      </c>
      <c r="I15" s="53">
        <v>11</v>
      </c>
      <c r="J15" s="52"/>
      <c r="K15" s="43" t="s">
        <v>28</v>
      </c>
      <c r="L15" s="53"/>
      <c r="M15" s="61">
        <f>D15+G15+J15</f>
        <v>30</v>
      </c>
      <c r="N15" s="62">
        <f>F15+I15+L15</f>
        <v>18</v>
      </c>
      <c r="O15" s="63">
        <f t="shared" si="0"/>
        <v>2</v>
      </c>
      <c r="P15" s="64">
        <f t="shared" si="0"/>
        <v>0</v>
      </c>
      <c r="Q15" s="63">
        <f t="shared" si="1"/>
        <v>1</v>
      </c>
      <c r="R15" s="64">
        <f t="shared" si="1"/>
        <v>0</v>
      </c>
      <c r="S15" s="20"/>
    </row>
    <row r="16" spans="1:19" ht="30" customHeight="1" thickBot="1">
      <c r="A16" s="45" t="s">
        <v>26</v>
      </c>
      <c r="B16" s="60" t="s">
        <v>87</v>
      </c>
      <c r="C16" s="60" t="s">
        <v>92</v>
      </c>
      <c r="D16" s="52">
        <v>15</v>
      </c>
      <c r="E16" s="44" t="s">
        <v>28</v>
      </c>
      <c r="F16" s="53">
        <v>13</v>
      </c>
      <c r="G16" s="52">
        <v>7</v>
      </c>
      <c r="H16" s="44" t="s">
        <v>28</v>
      </c>
      <c r="I16" s="53">
        <v>15</v>
      </c>
      <c r="J16" s="52">
        <v>0</v>
      </c>
      <c r="K16" s="44" t="s">
        <v>28</v>
      </c>
      <c r="L16" s="55">
        <v>15</v>
      </c>
      <c r="M16" s="61">
        <f>D16+G16+J16</f>
        <v>22</v>
      </c>
      <c r="N16" s="62">
        <f>F16+I16+L16</f>
        <v>43</v>
      </c>
      <c r="O16" s="63">
        <f t="shared" si="0"/>
        <v>1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CROATIA (ZAGREB)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134</v>
      </c>
      <c r="N17" s="66">
        <f t="shared" si="2"/>
        <v>99</v>
      </c>
      <c r="O17" s="67">
        <f t="shared" si="2"/>
        <v>9</v>
      </c>
      <c r="P17" s="68">
        <f t="shared" si="2"/>
        <v>2</v>
      </c>
      <c r="Q17" s="67">
        <f t="shared" si="2"/>
        <v>4</v>
      </c>
      <c r="R17" s="66">
        <f t="shared" si="2"/>
        <v>1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1</v>
      </c>
      <c r="Y32" s="71">
        <f>IF(OR(D13&gt;F13,D13=""),0,1)</f>
        <v>0</v>
      </c>
      <c r="Z32" s="70">
        <f>IF(G13&gt;I13,1,0)</f>
        <v>1</v>
      </c>
      <c r="AA32" s="71">
        <f>IF(OR(G13&gt;I13,G13=""),0,1)</f>
        <v>0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1</v>
      </c>
      <c r="Y34" s="71">
        <f>IF(OR(D15&gt;F15,D15=""),0,1)</f>
        <v>0</v>
      </c>
      <c r="Z34" s="70">
        <f>IF(G15&gt;I15,1,0)</f>
        <v>1</v>
      </c>
      <c r="AA34" s="71">
        <f>IF(OR(G15&gt;I15,G15=""),0,1)</f>
        <v>0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1</v>
      </c>
      <c r="Y35" s="71">
        <f>IF(OR(D16&gt;F16,D16=""),0,1)</f>
        <v>0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1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1</v>
      </c>
      <c r="Y38" s="71">
        <f>IF(O13&lt;P13,1,0)</f>
        <v>0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1</v>
      </c>
      <c r="Y40" s="71">
        <f>IF(O15&lt;P15,1,0)</f>
        <v>0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4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2.75390625" style="3" customWidth="1"/>
    <col min="5" max="5" width="1.25" style="3" customWidth="1"/>
    <col min="6" max="7" width="2.75390625" style="3" customWidth="1"/>
    <col min="8" max="8" width="1.25" style="3" customWidth="1"/>
    <col min="9" max="10" width="2.75390625" style="3" customWidth="1"/>
    <col min="11" max="11" width="1.25" style="3" customWidth="1"/>
    <col min="12" max="12" width="2.75390625" style="3" customWidth="1"/>
    <col min="13" max="14" width="5.375" style="3" customWidth="1"/>
    <col min="15" max="18" width="4.25390625" style="3" customWidth="1"/>
    <col min="19" max="19" width="16.25390625" style="3" customWidth="1"/>
    <col min="20" max="20" width="2.25390625" style="3" customWidth="1"/>
    <col min="21" max="22" width="9.125" style="3" customWidth="1"/>
    <col min="23" max="34" width="2.75390625" style="3" customWidth="1"/>
    <col min="35" max="16384" width="9.125" style="3" customWidth="1"/>
  </cols>
  <sheetData>
    <row r="2" spans="1:19" ht="3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ht="12.75"/>
    <row r="4" ht="12.75"/>
    <row r="5" spans="1:19" ht="27" thickBo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9.5" customHeight="1" thickBot="1">
      <c r="A6" s="48" t="s">
        <v>1</v>
      </c>
      <c r="B6" s="29"/>
      <c r="C6" s="30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</row>
    <row r="7" spans="1:19" ht="19.5" customHeight="1" thickTop="1">
      <c r="A7" s="49" t="s">
        <v>3</v>
      </c>
      <c r="B7" s="57" t="s">
        <v>40</v>
      </c>
      <c r="C7" s="4"/>
      <c r="D7" s="5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32" t="s">
        <v>17</v>
      </c>
      <c r="Q7" s="33"/>
      <c r="R7" s="37"/>
      <c r="S7" s="38" t="s">
        <v>20</v>
      </c>
    </row>
    <row r="8" spans="1:19" ht="19.5" customHeight="1">
      <c r="A8" s="49" t="s">
        <v>4</v>
      </c>
      <c r="B8" s="56" t="s">
        <v>42</v>
      </c>
      <c r="C8" s="5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4" t="s">
        <v>2</v>
      </c>
      <c r="Q8" s="7"/>
      <c r="R8" s="5"/>
      <c r="S8" s="6" t="s">
        <v>18</v>
      </c>
    </row>
    <row r="9" spans="1:19" ht="19.5" customHeight="1" thickBot="1">
      <c r="A9" s="50" t="s">
        <v>5</v>
      </c>
      <c r="B9" s="8"/>
      <c r="C9" s="51" t="s">
        <v>21</v>
      </c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35"/>
      <c r="Q9" s="36"/>
      <c r="R9" s="10"/>
      <c r="S9" s="11"/>
    </row>
    <row r="10" spans="1:19" ht="24.75" customHeight="1">
      <c r="A10" s="12"/>
      <c r="B10" s="2" t="s">
        <v>6</v>
      </c>
      <c r="C10" s="2" t="s">
        <v>7</v>
      </c>
      <c r="D10" s="75" t="s">
        <v>8</v>
      </c>
      <c r="E10" s="76"/>
      <c r="F10" s="76"/>
      <c r="G10" s="76"/>
      <c r="H10" s="76"/>
      <c r="I10" s="76"/>
      <c r="J10" s="76"/>
      <c r="K10" s="76"/>
      <c r="L10" s="77"/>
      <c r="M10" s="78" t="s">
        <v>29</v>
      </c>
      <c r="N10" s="79"/>
      <c r="O10" s="78" t="s">
        <v>30</v>
      </c>
      <c r="P10" s="79"/>
      <c r="Q10" s="78" t="s">
        <v>31</v>
      </c>
      <c r="R10" s="79"/>
      <c r="S10" s="46" t="s">
        <v>9</v>
      </c>
    </row>
    <row r="11" spans="1:19" ht="9.75" customHeight="1" thickBot="1">
      <c r="A11" s="13"/>
      <c r="B11" s="14"/>
      <c r="C11" s="15"/>
      <c r="D11" s="16">
        <v>1</v>
      </c>
      <c r="E11" s="16"/>
      <c r="F11" s="16"/>
      <c r="G11" s="16">
        <v>2</v>
      </c>
      <c r="H11" s="16"/>
      <c r="I11" s="16"/>
      <c r="J11" s="16">
        <v>3</v>
      </c>
      <c r="K11" s="41"/>
      <c r="L11" s="16"/>
      <c r="M11" s="17"/>
      <c r="N11" s="18"/>
      <c r="O11" s="17"/>
      <c r="P11" s="18"/>
      <c r="Q11" s="17"/>
      <c r="R11" s="18"/>
      <c r="S11" s="19"/>
    </row>
    <row r="12" spans="1:19" ht="30" customHeight="1" thickTop="1">
      <c r="A12" s="45" t="s">
        <v>22</v>
      </c>
      <c r="B12" s="58" t="s">
        <v>139</v>
      </c>
      <c r="C12" s="59" t="s">
        <v>58</v>
      </c>
      <c r="D12" s="52">
        <v>15</v>
      </c>
      <c r="E12" s="42" t="s">
        <v>28</v>
      </c>
      <c r="F12" s="53">
        <v>0</v>
      </c>
      <c r="G12" s="52">
        <v>15</v>
      </c>
      <c r="H12" s="42" t="s">
        <v>28</v>
      </c>
      <c r="I12" s="53">
        <v>10</v>
      </c>
      <c r="J12" s="52"/>
      <c r="K12" s="42" t="s">
        <v>28</v>
      </c>
      <c r="L12" s="54"/>
      <c r="M12" s="61">
        <f>D12+G12+J12</f>
        <v>30</v>
      </c>
      <c r="N12" s="62">
        <f>F12+I12+L12</f>
        <v>10</v>
      </c>
      <c r="O12" s="63">
        <f aca="true" t="shared" si="0" ref="O12:P16">X31+Z31+AB31</f>
        <v>2</v>
      </c>
      <c r="P12" s="64">
        <f t="shared" si="0"/>
        <v>0</v>
      </c>
      <c r="Q12" s="63">
        <f aca="true" t="shared" si="1" ref="Q12:R16">X37</f>
        <v>1</v>
      </c>
      <c r="R12" s="64">
        <f t="shared" si="1"/>
        <v>0</v>
      </c>
      <c r="S12" s="20"/>
    </row>
    <row r="13" spans="1:19" ht="30" customHeight="1">
      <c r="A13" s="45" t="s">
        <v>23</v>
      </c>
      <c r="B13" s="60" t="s">
        <v>93</v>
      </c>
      <c r="C13" s="60" t="s">
        <v>119</v>
      </c>
      <c r="D13" s="52">
        <v>9</v>
      </c>
      <c r="E13" s="43" t="s">
        <v>28</v>
      </c>
      <c r="F13" s="53">
        <v>11</v>
      </c>
      <c r="G13" s="52">
        <v>7</v>
      </c>
      <c r="H13" s="43" t="s">
        <v>28</v>
      </c>
      <c r="I13" s="53">
        <v>11</v>
      </c>
      <c r="J13" s="52"/>
      <c r="K13" s="43" t="s">
        <v>28</v>
      </c>
      <c r="L13" s="53"/>
      <c r="M13" s="61">
        <f>D13+G13+J13</f>
        <v>16</v>
      </c>
      <c r="N13" s="62">
        <f>F13+I13+L13</f>
        <v>22</v>
      </c>
      <c r="O13" s="63">
        <f t="shared" si="0"/>
        <v>0</v>
      </c>
      <c r="P13" s="64">
        <f t="shared" si="0"/>
        <v>2</v>
      </c>
      <c r="Q13" s="63">
        <f t="shared" si="1"/>
        <v>0</v>
      </c>
      <c r="R13" s="64">
        <f t="shared" si="1"/>
        <v>1</v>
      </c>
      <c r="S13" s="20"/>
    </row>
    <row r="14" spans="1:19" ht="30" customHeight="1">
      <c r="A14" s="45" t="s">
        <v>24</v>
      </c>
      <c r="B14" s="60" t="s">
        <v>138</v>
      </c>
      <c r="C14" s="60" t="s">
        <v>120</v>
      </c>
      <c r="D14" s="52">
        <v>15</v>
      </c>
      <c r="E14" s="43" t="s">
        <v>28</v>
      </c>
      <c r="F14" s="53">
        <v>2</v>
      </c>
      <c r="G14" s="52">
        <v>15</v>
      </c>
      <c r="H14" s="43" t="s">
        <v>28</v>
      </c>
      <c r="I14" s="53">
        <v>3</v>
      </c>
      <c r="J14" s="52"/>
      <c r="K14" s="43" t="s">
        <v>28</v>
      </c>
      <c r="L14" s="53"/>
      <c r="M14" s="61">
        <f>D14+G14+J14</f>
        <v>30</v>
      </c>
      <c r="N14" s="62">
        <f>F14+I14+L14</f>
        <v>5</v>
      </c>
      <c r="O14" s="63">
        <f t="shared" si="0"/>
        <v>2</v>
      </c>
      <c r="P14" s="64">
        <f t="shared" si="0"/>
        <v>0</v>
      </c>
      <c r="Q14" s="63">
        <f t="shared" si="1"/>
        <v>1</v>
      </c>
      <c r="R14" s="64">
        <f t="shared" si="1"/>
        <v>0</v>
      </c>
      <c r="S14" s="20"/>
    </row>
    <row r="15" spans="1:19" ht="30" customHeight="1">
      <c r="A15" s="45" t="s">
        <v>25</v>
      </c>
      <c r="B15" s="60" t="s">
        <v>50</v>
      </c>
      <c r="C15" s="60" t="s">
        <v>121</v>
      </c>
      <c r="D15" s="52">
        <v>7</v>
      </c>
      <c r="E15" s="43" t="s">
        <v>28</v>
      </c>
      <c r="F15" s="53">
        <v>15</v>
      </c>
      <c r="G15" s="52">
        <v>3</v>
      </c>
      <c r="H15" s="43" t="s">
        <v>28</v>
      </c>
      <c r="I15" s="53">
        <v>15</v>
      </c>
      <c r="J15" s="52"/>
      <c r="K15" s="43" t="s">
        <v>28</v>
      </c>
      <c r="L15" s="53"/>
      <c r="M15" s="61">
        <f>D15+G15+J15</f>
        <v>10</v>
      </c>
      <c r="N15" s="62">
        <f>F15+I15+L15</f>
        <v>30</v>
      </c>
      <c r="O15" s="63">
        <f t="shared" si="0"/>
        <v>0</v>
      </c>
      <c r="P15" s="64">
        <f t="shared" si="0"/>
        <v>2</v>
      </c>
      <c r="Q15" s="63">
        <f t="shared" si="1"/>
        <v>0</v>
      </c>
      <c r="R15" s="64">
        <f t="shared" si="1"/>
        <v>1</v>
      </c>
      <c r="S15" s="20"/>
    </row>
    <row r="16" spans="1:19" ht="30" customHeight="1" thickBot="1">
      <c r="A16" s="45" t="s">
        <v>26</v>
      </c>
      <c r="B16" s="60" t="s">
        <v>95</v>
      </c>
      <c r="C16" s="60" t="s">
        <v>122</v>
      </c>
      <c r="D16" s="52">
        <v>1</v>
      </c>
      <c r="E16" s="44" t="s">
        <v>28</v>
      </c>
      <c r="F16" s="53">
        <v>15</v>
      </c>
      <c r="G16" s="52">
        <v>6</v>
      </c>
      <c r="H16" s="44" t="s">
        <v>28</v>
      </c>
      <c r="I16" s="53">
        <v>15</v>
      </c>
      <c r="J16" s="52"/>
      <c r="K16" s="44" t="s">
        <v>28</v>
      </c>
      <c r="L16" s="55"/>
      <c r="M16" s="61">
        <f>D16+G16+J16</f>
        <v>7</v>
      </c>
      <c r="N16" s="62">
        <f>F16+I16+L16</f>
        <v>30</v>
      </c>
      <c r="O16" s="63">
        <f t="shared" si="0"/>
        <v>0</v>
      </c>
      <c r="P16" s="64">
        <f t="shared" si="0"/>
        <v>2</v>
      </c>
      <c r="Q16" s="63">
        <f t="shared" si="1"/>
        <v>0</v>
      </c>
      <c r="R16" s="64">
        <f t="shared" si="1"/>
        <v>1</v>
      </c>
      <c r="S16" s="20"/>
    </row>
    <row r="17" spans="1:19" ht="34.5" customHeight="1" thickBot="1">
      <c r="A17" s="47" t="s">
        <v>10</v>
      </c>
      <c r="B17" s="69" t="str">
        <f>IF(Q17&gt;R17,B7,B8)</f>
        <v>GERMANY (SACHSEN)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65">
        <f aca="true" t="shared" si="2" ref="M17:R17">SUM(M12:M16)</f>
        <v>93</v>
      </c>
      <c r="N17" s="66">
        <f t="shared" si="2"/>
        <v>97</v>
      </c>
      <c r="O17" s="67">
        <f t="shared" si="2"/>
        <v>4</v>
      </c>
      <c r="P17" s="68">
        <f t="shared" si="2"/>
        <v>6</v>
      </c>
      <c r="Q17" s="67">
        <f t="shared" si="2"/>
        <v>2</v>
      </c>
      <c r="R17" s="66">
        <f t="shared" si="2"/>
        <v>3</v>
      </c>
      <c r="S17" s="1"/>
    </row>
    <row r="18" spans="4:19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 t="s">
        <v>11</v>
      </c>
    </row>
    <row r="19" ht="12.75">
      <c r="A19" s="24" t="s">
        <v>12</v>
      </c>
    </row>
    <row r="21" spans="1:2" ht="19.5" customHeight="1">
      <c r="A21" s="25" t="s">
        <v>13</v>
      </c>
      <c r="B21" s="3" t="s">
        <v>14</v>
      </c>
    </row>
    <row r="22" spans="1:2" ht="19.5" customHeight="1">
      <c r="A22" s="23"/>
      <c r="B22" s="3" t="s">
        <v>14</v>
      </c>
    </row>
    <row r="24" spans="1:20" ht="12.75">
      <c r="A24" s="27" t="s">
        <v>15</v>
      </c>
      <c r="C24" s="26"/>
      <c r="D24" s="27" t="s">
        <v>16</v>
      </c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3" ht="12.75">
      <c r="A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3" t="s">
        <v>32</v>
      </c>
    </row>
    <row r="31" spans="22:29" ht="12.75">
      <c r="V31" s="3" t="s">
        <v>33</v>
      </c>
      <c r="W31" s="3" t="s">
        <v>34</v>
      </c>
      <c r="X31" s="70">
        <f>IF(D12&gt;F12,1,0)</f>
        <v>1</v>
      </c>
      <c r="Y31" s="71">
        <f>IF(OR(D12&gt;F12,D12=""),0,1)</f>
        <v>0</v>
      </c>
      <c r="Z31" s="70">
        <f>IF(G12&gt;I12,1,0)</f>
        <v>1</v>
      </c>
      <c r="AA31" s="71">
        <f>IF(OR(G12&gt;I12,G12=""),0,1)</f>
        <v>0</v>
      </c>
      <c r="AB31" s="70">
        <f>IF(J12&gt;L12,1,0)</f>
        <v>0</v>
      </c>
      <c r="AC31" s="71">
        <f>IF(OR(J12&gt;L12,J12=""),0,1)</f>
        <v>0</v>
      </c>
    </row>
    <row r="32" spans="23:29" ht="12.75">
      <c r="W32" s="3" t="s">
        <v>35</v>
      </c>
      <c r="X32" s="70">
        <f>IF(D13&gt;F13,1,0)</f>
        <v>0</v>
      </c>
      <c r="Y32" s="71">
        <f>IF(OR(D13&gt;F13,D13=""),0,1)</f>
        <v>1</v>
      </c>
      <c r="Z32" s="70">
        <f>IF(G13&gt;I13,1,0)</f>
        <v>0</v>
      </c>
      <c r="AA32" s="71">
        <f>IF(OR(G13&gt;I13,G13=""),0,1)</f>
        <v>1</v>
      </c>
      <c r="AB32" s="70">
        <f>IF(J13&gt;L13,1,0)</f>
        <v>0</v>
      </c>
      <c r="AC32" s="71">
        <f>IF(OR(J13&gt;L13,J13=""),0,1)</f>
        <v>0</v>
      </c>
    </row>
    <row r="33" spans="23:29" ht="12.75">
      <c r="W33" s="3" t="s">
        <v>36</v>
      </c>
      <c r="X33" s="70">
        <f>IF(D14&gt;F14,1,0)</f>
        <v>1</v>
      </c>
      <c r="Y33" s="71">
        <f>IF(OR(D14&gt;F14,D14=""),0,1)</f>
        <v>0</v>
      </c>
      <c r="Z33" s="70">
        <f>IF(G14&gt;I14,1,0)</f>
        <v>1</v>
      </c>
      <c r="AA33" s="71">
        <f>IF(OR(G14&gt;I14,G14=""),0,1)</f>
        <v>0</v>
      </c>
      <c r="AB33" s="70">
        <f>IF(J14&gt;L14,1,0)</f>
        <v>0</v>
      </c>
      <c r="AC33" s="71">
        <f>IF(OR(J14&gt;L14,J14=""),0,1)</f>
        <v>0</v>
      </c>
    </row>
    <row r="34" spans="23:29" ht="12.75">
      <c r="W34" s="3" t="s">
        <v>37</v>
      </c>
      <c r="X34" s="70">
        <f>IF(D15&gt;F15,1,0)</f>
        <v>0</v>
      </c>
      <c r="Y34" s="71">
        <f>IF(OR(D15&gt;F15,D15=""),0,1)</f>
        <v>1</v>
      </c>
      <c r="Z34" s="70">
        <f>IF(G15&gt;I15,1,0)</f>
        <v>0</v>
      </c>
      <c r="AA34" s="71">
        <f>IF(OR(G15&gt;I15,G15=""),0,1)</f>
        <v>1</v>
      </c>
      <c r="AB34" s="70">
        <f>IF(J15&gt;L15,1,0)</f>
        <v>0</v>
      </c>
      <c r="AC34" s="71">
        <f>IF(OR(J15&gt;L15,J15=""),0,1)</f>
        <v>0</v>
      </c>
    </row>
    <row r="35" spans="23:29" ht="12.75">
      <c r="W35" s="3" t="s">
        <v>38</v>
      </c>
      <c r="X35" s="70">
        <f>IF(D16&gt;F16,1,0)</f>
        <v>0</v>
      </c>
      <c r="Y35" s="71">
        <f>IF(OR(D16&gt;F16,D16=""),0,1)</f>
        <v>1</v>
      </c>
      <c r="Z35" s="70">
        <f>IF(G16&gt;I16,1,0)</f>
        <v>0</v>
      </c>
      <c r="AA35" s="71">
        <f>IF(OR(G16&gt;I16,G16=""),0,1)</f>
        <v>1</v>
      </c>
      <c r="AB35" s="70">
        <f>IF(J16&gt;L16,1,0)</f>
        <v>0</v>
      </c>
      <c r="AC35" s="71">
        <f>IF(OR(J16&gt;L16,J16=""),0,1)</f>
        <v>0</v>
      </c>
    </row>
    <row r="36" spans="24:29" ht="12.75">
      <c r="X36" s="72"/>
      <c r="Y36" s="72"/>
      <c r="Z36" s="72"/>
      <c r="AA36" s="72"/>
      <c r="AB36" s="72"/>
      <c r="AC36" s="72"/>
    </row>
    <row r="37" spans="22:29" ht="12.75">
      <c r="V37" s="3" t="s">
        <v>39</v>
      </c>
      <c r="W37" s="3" t="s">
        <v>34</v>
      </c>
      <c r="X37" s="70">
        <f>IF(O12&gt;P12,1,0)</f>
        <v>1</v>
      </c>
      <c r="Y37" s="71">
        <f>IF(O12&lt;P12,1,0)</f>
        <v>0</v>
      </c>
      <c r="Z37" s="72"/>
      <c r="AA37" s="72"/>
      <c r="AB37" s="72"/>
      <c r="AC37" s="72"/>
    </row>
    <row r="38" spans="23:29" ht="12.75">
      <c r="W38" s="3" t="s">
        <v>35</v>
      </c>
      <c r="X38" s="70">
        <f>IF(O13&gt;P13,1,0)</f>
        <v>0</v>
      </c>
      <c r="Y38" s="71">
        <f>IF(O13&lt;P13,1,0)</f>
        <v>1</v>
      </c>
      <c r="Z38" s="72"/>
      <c r="AA38" s="72"/>
      <c r="AB38" s="72"/>
      <c r="AC38" s="72"/>
    </row>
    <row r="39" spans="23:29" ht="12.75">
      <c r="W39" s="3" t="s">
        <v>36</v>
      </c>
      <c r="X39" s="70">
        <f>IF(O14&gt;P14,1,0)</f>
        <v>1</v>
      </c>
      <c r="Y39" s="71">
        <f>IF(O14&lt;P14,1,0)</f>
        <v>0</v>
      </c>
      <c r="Z39" s="72"/>
      <c r="AA39" s="72"/>
      <c r="AB39" s="72"/>
      <c r="AC39" s="72"/>
    </row>
    <row r="40" spans="23:29" ht="12.75">
      <c r="W40" s="3" t="s">
        <v>37</v>
      </c>
      <c r="X40" s="70">
        <f>IF(O15&gt;P15,1,0)</f>
        <v>0</v>
      </c>
      <c r="Y40" s="71">
        <f>IF(O15&lt;P15,1,0)</f>
        <v>1</v>
      </c>
      <c r="Z40" s="72"/>
      <c r="AA40" s="72"/>
      <c r="AB40" s="72"/>
      <c r="AC40" s="72"/>
    </row>
    <row r="41" spans="23:29" ht="12.75">
      <c r="W41" s="3" t="s">
        <v>38</v>
      </c>
      <c r="X41" s="70">
        <f>IF(O16&gt;P16,1,0)</f>
        <v>0</v>
      </c>
      <c r="Y41" s="71">
        <f>IF(O16&lt;P16,1,0)</f>
        <v>1</v>
      </c>
      <c r="Z41" s="72"/>
      <c r="AA41" s="72"/>
      <c r="AB41" s="72"/>
      <c r="AC41" s="72"/>
    </row>
  </sheetData>
  <sheetProtection password="DD5F" sheet="1" objects="1" scenarios="1"/>
  <mergeCells count="6">
    <mergeCell ref="A5:S5"/>
    <mergeCell ref="A2:S2"/>
    <mergeCell ref="D10:L10"/>
    <mergeCell ref="M10:N10"/>
    <mergeCell ref="O10:P10"/>
    <mergeCell ref="Q10:R10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5" r:id="rId2"/>
  <headerFooter alignWithMargins="0">
    <oddFooter>&amp;L&amp;"Space Age,Tučná kurzíva"&amp;12Kadel Design&amp;"Symbol,Obyčejné"&amp;XŇ&amp;"BrushScript BT,Obyčejné"&amp;X,&amp;D&amp;R&amp;"Arial CE,Tučné"SKB Český Krumlov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Zápis_žáci 01.xls</dc:title>
  <dc:subject>Žáci I. třída</dc:subject>
  <dc:creator>ing. Karel Kotyza </dc:creator>
  <cp:keywords/>
  <dc:description>Zápis o utkání smíšených družstev</dc:description>
  <cp:lastModifiedBy>PCKB</cp:lastModifiedBy>
  <cp:lastPrinted>2005-06-12T09:48:07Z</cp:lastPrinted>
  <dcterms:created xsi:type="dcterms:W3CDTF">1996-11-18T12:18:44Z</dcterms:created>
  <dcterms:modified xsi:type="dcterms:W3CDTF">2008-06-03T06:56:35Z</dcterms:modified>
  <cp:category/>
  <cp:version/>
  <cp:contentType/>
  <cp:contentStatus/>
</cp:coreProperties>
</file>