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825" activeTab="0"/>
  </bookViews>
  <sheets>
    <sheet name="Konečné pořadí" sheetId="1" r:id="rId1"/>
    <sheet name="skupina_1-3" sheetId="2" r:id="rId2"/>
    <sheet name="1f1.3-1" sheetId="3" r:id="rId3"/>
    <sheet name="2f1.1-2" sheetId="4" r:id="rId4"/>
    <sheet name="3f1.2-3" sheetId="5" r:id="rId5"/>
    <sheet name="skupina_4-6" sheetId="6" r:id="rId6"/>
    <sheet name="1f2.3-1" sheetId="7" r:id="rId7"/>
    <sheet name="2f2.1-2" sheetId="8" r:id="rId8"/>
    <sheet name="3f2.2-3" sheetId="9" r:id="rId9"/>
    <sheet name="skupina_7-9" sheetId="10" r:id="rId10"/>
    <sheet name="1f3.3-1" sheetId="11" r:id="rId11"/>
    <sheet name="2f3.1-2" sheetId="12" r:id="rId12"/>
    <sheet name="3f3.2-3" sheetId="13" r:id="rId13"/>
    <sheet name="skupina_A" sheetId="14" r:id="rId14"/>
    <sheet name="1a.3-1" sheetId="15" r:id="rId15"/>
    <sheet name="2a.1-2" sheetId="16" r:id="rId16"/>
    <sheet name="3a.2-3" sheetId="17" r:id="rId17"/>
    <sheet name="skupina_B" sheetId="18" r:id="rId18"/>
    <sheet name="1b.3-1" sheetId="19" r:id="rId19"/>
    <sheet name="2b.1-2" sheetId="20" r:id="rId20"/>
    <sheet name="3b.2-3" sheetId="21" r:id="rId21"/>
    <sheet name="skupina_C" sheetId="22" r:id="rId22"/>
    <sheet name="1c.3-1" sheetId="23" r:id="rId23"/>
    <sheet name="2c.1-2" sheetId="24" r:id="rId24"/>
    <sheet name="3c.2-3" sheetId="25" r:id="rId25"/>
  </sheets>
  <definedNames>
    <definedName name="_xlnm.Print_Area" localSheetId="14">'1a.3-1'!$A$1:$S$23</definedName>
    <definedName name="_xlnm.Print_Area" localSheetId="18">'1b.3-1'!$A$1:$S$23</definedName>
    <definedName name="_xlnm.Print_Area" localSheetId="22">'1c.3-1'!$A$1:$S$23</definedName>
    <definedName name="_xlnm.Print_Area" localSheetId="2">'1f1.3-1'!$A$1:$S$23</definedName>
    <definedName name="_xlnm.Print_Area" localSheetId="6">'1f2.3-1'!$A$1:$S$23</definedName>
    <definedName name="_xlnm.Print_Area" localSheetId="10">'1f3.3-1'!$A$1:$S$23</definedName>
    <definedName name="_xlnm.Print_Area" localSheetId="15">'2a.1-2'!$A$1:$S$23</definedName>
    <definedName name="_xlnm.Print_Area" localSheetId="19">'2b.1-2'!$A$1:$S$23</definedName>
    <definedName name="_xlnm.Print_Area" localSheetId="23">'2c.1-2'!$A$1:$S$23</definedName>
    <definedName name="_xlnm.Print_Area" localSheetId="3">'2f1.1-2'!$A$1:$S$23</definedName>
    <definedName name="_xlnm.Print_Area" localSheetId="7">'2f2.1-2'!$A$1:$S$23</definedName>
    <definedName name="_xlnm.Print_Area" localSheetId="11">'2f3.1-2'!$A$1:$S$23</definedName>
    <definedName name="_xlnm.Print_Area" localSheetId="16">'3a.2-3'!$A$1:$S$23</definedName>
    <definedName name="_xlnm.Print_Area" localSheetId="20">'3b.2-3'!$A$1:$S$23</definedName>
    <definedName name="_xlnm.Print_Area" localSheetId="24">'3c.2-3'!$A$1:$S$23</definedName>
    <definedName name="_xlnm.Print_Area" localSheetId="4">'3f1.2-3'!$A$1:$S$23</definedName>
    <definedName name="_xlnm.Print_Area" localSheetId="8">'3f2.2-3'!$A$1:$S$23</definedName>
    <definedName name="_xlnm.Print_Area" localSheetId="12">'3f3.2-3'!$A$1:$S$23</definedName>
  </definedNames>
  <calcPr fullCalcOnLoad="1"/>
</workbook>
</file>

<file path=xl/sharedStrings.xml><?xml version="1.0" encoding="utf-8"?>
<sst xmlns="http://schemas.openxmlformats.org/spreadsheetml/2006/main" count="1309" uniqueCount="143">
  <si>
    <t>Soutěž:</t>
  </si>
  <si>
    <t>Místo konání:</t>
  </si>
  <si>
    <t>Datum:</t>
  </si>
  <si>
    <t>Konečné</t>
  </si>
  <si>
    <t>Míče</t>
  </si>
  <si>
    <t>Sety</t>
  </si>
  <si>
    <t>Zápasy</t>
  </si>
  <si>
    <t>Body</t>
  </si>
  <si>
    <t>pořadí</t>
  </si>
  <si>
    <t>Poznámky:</t>
  </si>
  <si>
    <t>Vítěz každého utkání získává 3 body, za nerozhodný výsledek získávají obě družstva po 2 bodech a poražené družstvo získává 1 bod.</t>
  </si>
  <si>
    <t>Konečné pořadí v tabulce je určeno:</t>
  </si>
  <si>
    <t>- vyšším počtem získaných bodů</t>
  </si>
  <si>
    <t xml:space="preserve">V případě rovnosti bodů dvou a více družstev rozhoduje: </t>
  </si>
  <si>
    <t>- rozdíl celkového skóre vyhraných a prohraných zápasů</t>
  </si>
  <si>
    <t>- rozdíl celkového skóre vyhraných a prohraných setů</t>
  </si>
  <si>
    <t>- rozdíl celkového skóre vyhraných a prohraných míčů</t>
  </si>
  <si>
    <t>- vzájemná utkání, případně skóre z těchto utkání ve výše uvedeném pořadí</t>
  </si>
  <si>
    <t>Český Krumlov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</si>
  <si>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</si>
  <si>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</si>
  <si>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</si>
  <si>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</si>
  <si>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</si>
  <si>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</si>
  <si>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Karel Kotyza</t>
  </si>
  <si>
    <t>"A"</t>
  </si>
  <si>
    <t>"B"</t>
  </si>
  <si>
    <t>Výsledky setů</t>
  </si>
  <si>
    <t>Součet míčů</t>
  </si>
  <si>
    <t>Rozhodčí</t>
  </si>
  <si>
    <t>1.dvouhra chlapců</t>
  </si>
  <si>
    <t>: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</si>
  <si>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</si>
  <si>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</si>
  <si>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</si>
  <si>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</si>
  <si>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</si>
  <si>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</si>
  <si>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</si>
  <si>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</si>
  <si>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</si>
  <si>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</si>
  <si>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CELOSTÁTNÍ TURNAJ SMÍŠENÝCH DRUŽSTEV - KATEGORIE U11</t>
  </si>
  <si>
    <t>3. dvouhra dívek</t>
  </si>
  <si>
    <t>3. dvouhra chlapců</t>
  </si>
  <si>
    <t>SEVERNÍ ČECHY</t>
  </si>
  <si>
    <t>KONEČNÉ POŘADÍ</t>
  </si>
  <si>
    <t>1.</t>
  </si>
  <si>
    <t>2.</t>
  </si>
  <si>
    <t>3.</t>
  </si>
  <si>
    <t>4.</t>
  </si>
  <si>
    <t>5.</t>
  </si>
  <si>
    <t>6.</t>
  </si>
  <si>
    <t>7.</t>
  </si>
  <si>
    <t>ZÁKLADNÍ SKUPINA      A</t>
  </si>
  <si>
    <t>ZÁKLADNÍ SKUPINA      B</t>
  </si>
  <si>
    <t>JIŽNÍ ČECHY</t>
  </si>
  <si>
    <t>TJ SOKOL KLIMKOVICE</t>
  </si>
  <si>
    <t>8.</t>
  </si>
  <si>
    <t>9.</t>
  </si>
  <si>
    <t>VÝCHODNÍ ČECHY</t>
  </si>
  <si>
    <t>8. CELOSTÁTNÍ TURNAJ DRUŽSTEV - KATEGORIE U11</t>
  </si>
  <si>
    <t>23.11.2013</t>
  </si>
  <si>
    <t>skupina A</t>
  </si>
  <si>
    <t>skupina B</t>
  </si>
  <si>
    <t>skupina C</t>
  </si>
  <si>
    <t>skupina 7-9</t>
  </si>
  <si>
    <t>SKUPINA o 4.-6. místo</t>
  </si>
  <si>
    <t xml:space="preserve">SKUPINA o 7.-9. místo  </t>
  </si>
  <si>
    <t>skupina 4-6</t>
  </si>
  <si>
    <t>SKUPINA o 1.-3. místo</t>
  </si>
  <si>
    <t>skupina 1-3</t>
  </si>
  <si>
    <t>Výběr Západočeské oblasti</t>
  </si>
  <si>
    <t>Jižní Morava</t>
  </si>
  <si>
    <t>Východní Čechy</t>
  </si>
  <si>
    <t>SKB Český Krumlov</t>
  </si>
  <si>
    <t>Středočeský kraj</t>
  </si>
  <si>
    <t>Sokol Klimkovice</t>
  </si>
  <si>
    <t>Jižní Čechy</t>
  </si>
  <si>
    <t>Severní Čechy</t>
  </si>
  <si>
    <t>Sokol Radotín</t>
  </si>
  <si>
    <t>Kalina Ondřej</t>
  </si>
  <si>
    <t>Viesner Ondřej</t>
  </si>
  <si>
    <t>Maňásek Pavel</t>
  </si>
  <si>
    <t>Hora Jan</t>
  </si>
  <si>
    <t>Bršťák Pavel</t>
  </si>
  <si>
    <t>Šilhan Matěj</t>
  </si>
  <si>
    <t>Slíva David</t>
  </si>
  <si>
    <t>Häring Filip</t>
  </si>
  <si>
    <t>Tancer Adam</t>
  </si>
  <si>
    <t>Marťán Adam</t>
  </si>
  <si>
    <t>Patera Tomáš</t>
  </si>
  <si>
    <t>Buchtele Alan</t>
  </si>
  <si>
    <t>Šalomounová Eliška</t>
  </si>
  <si>
    <t>Muchová Justýna</t>
  </si>
  <si>
    <t>Petroušková Natálie</t>
  </si>
  <si>
    <t>Krupičková Aneta</t>
  </si>
  <si>
    <t>Dušková Denisa</t>
  </si>
  <si>
    <t>Štěříková Natálie</t>
  </si>
  <si>
    <t>Petruška Ondřej</t>
  </si>
  <si>
    <t>Metzová Lucie</t>
  </si>
  <si>
    <t>Růžičková Marie</t>
  </si>
  <si>
    <t>Dejlová Veronika</t>
  </si>
  <si>
    <t>Tancer Robin</t>
  </si>
  <si>
    <t>Štronerová Michaela</t>
  </si>
  <si>
    <t>Šmikmátorová Linda</t>
  </si>
  <si>
    <t>Berková Barbora</t>
  </si>
  <si>
    <t>Volček Jan</t>
  </si>
  <si>
    <t>Nejedlý Petr</t>
  </si>
  <si>
    <t>Staňková Ema</t>
  </si>
  <si>
    <t>Stehnová Klára</t>
  </si>
  <si>
    <t>Ječmínek Adam</t>
  </si>
  <si>
    <t>Pšenička Simon</t>
  </si>
  <si>
    <t>Babková Vendula</t>
  </si>
  <si>
    <t>Hrubá Leona</t>
  </si>
  <si>
    <t>Kryeziu Vanesa</t>
  </si>
  <si>
    <t>Prek Štěpán</t>
  </si>
  <si>
    <t>Herzán Lukáš</t>
  </si>
  <si>
    <t>Švec Lukáš</t>
  </si>
  <si>
    <t>Líčková Štěpánka</t>
  </si>
  <si>
    <t>Pacalová Lucie</t>
  </si>
  <si>
    <t>Mendreková Dominika</t>
  </si>
  <si>
    <t>Mojcher Jonáš</t>
  </si>
  <si>
    <t>Janošov Radek</t>
  </si>
  <si>
    <t>Altera Jan</t>
  </si>
  <si>
    <t>Hrubec Pavel</t>
  </si>
  <si>
    <t>Schořová Adéla</t>
  </si>
  <si>
    <t>Suchánková Martina</t>
  </si>
  <si>
    <t>Tyrmerová Magdalena</t>
  </si>
  <si>
    <t>Březinová Barbora</t>
  </si>
  <si>
    <t>Psota Ondřej</t>
  </si>
  <si>
    <t>Hošek Vojtěch</t>
  </si>
  <si>
    <t>Hahn Lukáš</t>
  </si>
  <si>
    <t>Hořínková Soňa</t>
  </si>
  <si>
    <t>Kohoutová Markéta</t>
  </si>
  <si>
    <t>Dragounová Alžběta</t>
  </si>
  <si>
    <t>ZÁKLADNÍ SKUPINA      C</t>
  </si>
  <si>
    <t>VÝBĚR ZÁPADOČESKÉ OBLASTI</t>
  </si>
  <si>
    <t>TJ SOKOL RADOTÍN</t>
  </si>
  <si>
    <t>SKB ČESKÝ KRUMLOV</t>
  </si>
  <si>
    <t>STŘEDOČESKÝ KRAJ</t>
  </si>
  <si>
    <t>JIŽNÍ MORAVA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</si>
</sst>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s&quot;;\-#,##0\ &quot;Kčs&quot;"/>
    <numFmt numFmtId="169" formatCode="#,##0\ &quot;Kčs&quot;;[Red]\-#,##0\ &quot;Kčs&quot;"/>
    <numFmt numFmtId="170" formatCode="#,##0.00\ &quot;Kčs&quot;;\-#,##0.00\ &quot;Kčs&quot;"/>
    <numFmt numFmtId="171" formatCode="#,##0.00\ &quot;Kčs&quot;;[Red]\-#,##0.00\ &quot;Kčs&quot;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0.0"/>
    <numFmt numFmtId="177" formatCode="0.000"/>
    <numFmt numFmtId="178" formatCode="d/m/yy"/>
    <numFmt numFmtId="179" formatCode="dd/mm/yy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u val="single"/>
      <sz val="10"/>
      <color indexed="36"/>
      <name val="Arial CE"/>
      <family val="0"/>
    </font>
    <font>
      <sz val="12"/>
      <name val="UniverseEE"/>
      <family val="1"/>
    </font>
    <font>
      <sz val="9"/>
      <name val="UniverseEE"/>
      <family val="1"/>
    </font>
    <font>
      <sz val="8"/>
      <name val="Arial CE"/>
      <family val="2"/>
    </font>
    <font>
      <b/>
      <sz val="20"/>
      <name val="Arial CE"/>
      <family val="2"/>
    </font>
    <font>
      <b/>
      <i/>
      <sz val="12"/>
      <name val="Arial CE"/>
      <family val="2"/>
    </font>
    <font>
      <b/>
      <sz val="8"/>
      <name val="Arial CE"/>
      <family val="0"/>
    </font>
    <font>
      <sz val="8"/>
      <color indexed="12"/>
      <name val="Arial CE"/>
      <family val="0"/>
    </font>
    <font>
      <i/>
      <sz val="10"/>
      <color indexed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36"/>
      <name val="Arial CE"/>
      <family val="2"/>
    </font>
    <font>
      <b/>
      <i/>
      <sz val="10"/>
      <color indexed="10"/>
      <name val="Arial CE"/>
      <family val="0"/>
    </font>
    <font>
      <sz val="8"/>
      <color indexed="13"/>
      <name val="Arial CE"/>
      <family val="2"/>
    </font>
    <font>
      <b/>
      <sz val="18"/>
      <name val="Arial CE"/>
      <family val="0"/>
    </font>
    <font>
      <sz val="9"/>
      <name val="Arial CE"/>
      <family val="2"/>
    </font>
    <font>
      <i/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35"/>
      <name val="Arial CE"/>
      <family val="0"/>
    </font>
    <font>
      <b/>
      <sz val="25"/>
      <name val="Arial CE"/>
      <family val="0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ashed"/>
      <right style="thin"/>
      <top style="double"/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>
      <left style="thin"/>
      <right style="dotted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5" fillId="0" borderId="0">
      <alignment horizontal="center" vertical="center" wrapText="1"/>
      <protection/>
    </xf>
    <xf numFmtId="44" fontId="6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7" fillId="0" borderId="0">
      <alignment/>
      <protection/>
    </xf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9" fillId="0" borderId="0">
      <alignment horizontal="center" vertical="center"/>
      <protection/>
    </xf>
    <xf numFmtId="0" fontId="9" fillId="0" borderId="0">
      <alignment vertical="center"/>
      <protection/>
    </xf>
    <xf numFmtId="0" fontId="10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4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34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43" xfId="0" applyFont="1" applyBorder="1" applyAlignment="1">
      <alignment horizontal="center" vertical="center"/>
    </xf>
    <xf numFmtId="49" fontId="13" fillId="0" borderId="0" xfId="0" applyNumberFormat="1" applyFont="1" applyAlignment="1">
      <alignment/>
    </xf>
    <xf numFmtId="0" fontId="17" fillId="0" borderId="45" xfId="52" applyFont="1" applyBorder="1" applyAlignment="1">
      <alignment vertical="center"/>
      <protection/>
    </xf>
    <xf numFmtId="0" fontId="0" fillId="0" borderId="46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7" fillId="0" borderId="34" xfId="52" applyFont="1" applyBorder="1" applyAlignment="1">
      <alignment vertical="center"/>
      <protection/>
    </xf>
    <xf numFmtId="44" fontId="18" fillId="0" borderId="33" xfId="4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23" fillId="0" borderId="32" xfId="59" applyFont="1" applyBorder="1" applyAlignment="1">
      <alignment horizontal="center" vertical="center"/>
      <protection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7" fillId="0" borderId="42" xfId="52" applyFont="1" applyBorder="1" applyAlignment="1">
      <alignment vertical="center"/>
      <protection/>
    </xf>
    <xf numFmtId="0" fontId="23" fillId="0" borderId="41" xfId="59" applyFont="1" applyBorder="1" applyAlignment="1">
      <alignment horizontal="center" vertical="center"/>
      <protection/>
    </xf>
    <xf numFmtId="0" fontId="24" fillId="0" borderId="40" xfId="59" applyFont="1" applyBorder="1" applyAlignment="1">
      <alignment horizontal="center" vertical="center"/>
      <protection/>
    </xf>
    <xf numFmtId="0" fontId="23" fillId="0" borderId="40" xfId="59" applyFont="1" applyBorder="1" applyAlignment="1">
      <alignment horizontal="center" vertical="center"/>
      <protection/>
    </xf>
    <xf numFmtId="0" fontId="0" fillId="0" borderId="4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8" fillId="0" borderId="10" xfId="55" applyFont="1" applyBorder="1">
      <alignment horizontal="center" vertical="center"/>
      <protection/>
    </xf>
    <xf numFmtId="0" fontId="18" fillId="0" borderId="13" xfId="55" applyFont="1" applyBorder="1">
      <alignment horizontal="center" vertical="center"/>
      <protection/>
    </xf>
    <xf numFmtId="0" fontId="25" fillId="0" borderId="15" xfId="39" applyFont="1" applyBorder="1" applyAlignment="1">
      <alignment horizontal="centerContinuous" vertical="center"/>
      <protection/>
    </xf>
    <xf numFmtId="0" fontId="18" fillId="0" borderId="50" xfId="55" applyFont="1" applyBorder="1">
      <alignment horizontal="center" vertical="center"/>
      <protection/>
    </xf>
    <xf numFmtId="44" fontId="18" fillId="0" borderId="24" xfId="40" applyFont="1" applyBorder="1">
      <alignment horizontal="center"/>
    </xf>
    <xf numFmtId="0" fontId="18" fillId="0" borderId="24" xfId="55" applyFont="1" applyBorder="1">
      <alignment horizontal="center" vertical="center"/>
      <protection/>
    </xf>
    <xf numFmtId="0" fontId="25" fillId="0" borderId="24" xfId="39" applyFont="1" applyBorder="1" applyAlignment="1">
      <alignment horizontal="centerContinuous" vertical="center"/>
      <protection/>
    </xf>
    <xf numFmtId="0" fontId="25" fillId="0" borderId="23" xfId="39" applyFont="1" applyBorder="1" applyAlignment="1">
      <alignment horizontal="centerContinuous" vertical="center"/>
      <protection/>
    </xf>
    <xf numFmtId="0" fontId="25" fillId="0" borderId="51" xfId="39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25" fillId="0" borderId="21" xfId="39" applyFont="1" applyBorder="1" applyAlignment="1">
      <alignment horizontal="center" vertical="center" wrapText="1"/>
      <protection/>
    </xf>
    <xf numFmtId="0" fontId="0" fillId="0" borderId="33" xfId="55" applyFont="1" applyBorder="1" applyAlignment="1">
      <alignment horizontal="left" vertical="center"/>
      <protection/>
    </xf>
    <xf numFmtId="0" fontId="17" fillId="0" borderId="32" xfId="57" applyFont="1" applyBorder="1">
      <alignment horizontal="center" vertical="center"/>
      <protection/>
    </xf>
    <xf numFmtId="0" fontId="17" fillId="0" borderId="52" xfId="57" applyFont="1" applyBorder="1">
      <alignment horizontal="center" vertical="center"/>
      <protection/>
    </xf>
    <xf numFmtId="0" fontId="17" fillId="0" borderId="33" xfId="57" applyFont="1" applyBorder="1">
      <alignment horizontal="center" vertical="center"/>
      <protection/>
    </xf>
    <xf numFmtId="0" fontId="17" fillId="0" borderId="53" xfId="57" applyFont="1" applyBorder="1" applyProtection="1">
      <alignment horizontal="center" vertical="center"/>
      <protection hidden="1"/>
    </xf>
    <xf numFmtId="0" fontId="17" fillId="0" borderId="33" xfId="57" applyFont="1" applyBorder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7" fillId="0" borderId="0" xfId="57" applyFont="1" applyBorder="1">
      <alignment horizontal="center" vertical="center"/>
      <protection/>
    </xf>
    <xf numFmtId="0" fontId="17" fillId="0" borderId="40" xfId="57" applyFont="1" applyBorder="1">
      <alignment horizontal="center" vertical="center"/>
      <protection/>
    </xf>
    <xf numFmtId="0" fontId="17" fillId="0" borderId="18" xfId="57" applyFont="1" applyBorder="1">
      <alignment horizontal="center" vertical="center"/>
      <protection/>
    </xf>
    <xf numFmtId="0" fontId="0" fillId="0" borderId="20" xfId="0" applyFont="1" applyBorder="1" applyAlignment="1">
      <alignment/>
    </xf>
    <xf numFmtId="0" fontId="18" fillId="0" borderId="54" xfId="55" applyFont="1" applyBorder="1" applyProtection="1">
      <alignment horizontal="center" vertical="center"/>
      <protection hidden="1"/>
    </xf>
    <xf numFmtId="0" fontId="18" fillId="0" borderId="55" xfId="55" applyFont="1" applyBorder="1" applyProtection="1">
      <alignment horizontal="center" vertical="center"/>
      <protection hidden="1"/>
    </xf>
    <xf numFmtId="0" fontId="18" fillId="0" borderId="56" xfId="55" applyFont="1" applyBorder="1" applyProtection="1">
      <alignment horizontal="center" vertical="center"/>
      <protection hidden="1"/>
    </xf>
    <xf numFmtId="0" fontId="11" fillId="0" borderId="57" xfId="0" applyFont="1" applyBorder="1" applyAlignment="1">
      <alignment/>
    </xf>
    <xf numFmtId="0" fontId="17" fillId="0" borderId="0" xfId="57" applyFont="1">
      <alignment horizontal="center" vertical="center"/>
      <protection/>
    </xf>
    <xf numFmtId="0" fontId="25" fillId="0" borderId="0" xfId="39" applyFont="1" applyBorder="1" applyAlignment="1">
      <alignment horizontal="centerContinuous" vertical="center"/>
      <protection/>
    </xf>
    <xf numFmtId="0" fontId="0" fillId="0" borderId="0" xfId="52" applyFont="1">
      <alignment/>
      <protection/>
    </xf>
    <xf numFmtId="0" fontId="1" fillId="0" borderId="0" xfId="52" applyFont="1">
      <alignment/>
      <protection/>
    </xf>
    <xf numFmtId="0" fontId="17" fillId="0" borderId="0" xfId="52" applyFont="1">
      <alignment/>
      <protection/>
    </xf>
    <xf numFmtId="0" fontId="11" fillId="0" borderId="0" xfId="52" applyFont="1">
      <alignment/>
      <protection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1" fillId="35" borderId="0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11" fillId="35" borderId="33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49" fontId="28" fillId="0" borderId="0" xfId="0" applyNumberFormat="1" applyFont="1" applyAlignment="1">
      <alignment/>
    </xf>
    <xf numFmtId="0" fontId="29" fillId="0" borderId="53" xfId="57" applyNumberFormat="1" applyFont="1" applyBorder="1">
      <alignment horizontal="center" vertical="center"/>
      <protection/>
    </xf>
    <xf numFmtId="0" fontId="29" fillId="0" borderId="32" xfId="57" applyNumberFormat="1" applyFont="1" applyBorder="1">
      <alignment horizontal="center" vertical="center"/>
      <protection/>
    </xf>
    <xf numFmtId="0" fontId="26" fillId="2" borderId="59" xfId="56" applyFont="1" applyFill="1" applyBorder="1">
      <alignment vertical="center"/>
      <protection/>
    </xf>
    <xf numFmtId="0" fontId="29" fillId="0" borderId="31" xfId="57" applyNumberFormat="1" applyFont="1" applyBorder="1">
      <alignment horizontal="center" vertical="center"/>
      <protection/>
    </xf>
    <xf numFmtId="0" fontId="29" fillId="0" borderId="60" xfId="57" applyNumberFormat="1" applyFont="1" applyBorder="1">
      <alignment horizontal="center" vertical="center"/>
      <protection/>
    </xf>
    <xf numFmtId="0" fontId="29" fillId="0" borderId="61" xfId="57" applyNumberFormat="1" applyFont="1" applyBorder="1">
      <alignment horizontal="center" vertical="center"/>
      <protection/>
    </xf>
    <xf numFmtId="0" fontId="29" fillId="0" borderId="62" xfId="57" applyNumberFormat="1" applyFont="1" applyBorder="1">
      <alignment horizontal="center" vertical="center"/>
      <protection/>
    </xf>
    <xf numFmtId="0" fontId="26" fillId="0" borderId="48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18" fillId="0" borderId="63" xfId="55" applyFont="1" applyBorder="1" applyProtection="1">
      <alignment horizontal="center" vertical="center"/>
      <protection hidden="1"/>
    </xf>
    <xf numFmtId="0" fontId="1" fillId="0" borderId="28" xfId="0" applyFont="1" applyBorder="1" applyAlignment="1">
      <alignment horizontal="center" vertical="center" wrapText="1"/>
    </xf>
    <xf numFmtId="0" fontId="19" fillId="34" borderId="6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40" xfId="56" applyFont="1" applyBorder="1" applyAlignment="1">
      <alignment horizontal="center" vertical="center"/>
      <protection/>
    </xf>
    <xf numFmtId="0" fontId="25" fillId="0" borderId="65" xfId="39" applyFont="1" applyBorder="1" applyAlignment="1">
      <alignment horizontal="center" vertical="center"/>
      <protection/>
    </xf>
    <xf numFmtId="0" fontId="25" fillId="0" borderId="66" xfId="39" applyFont="1" applyBorder="1" applyAlignment="1">
      <alignment horizontal="center" vertical="center"/>
      <protection/>
    </xf>
    <xf numFmtId="0" fontId="25" fillId="0" borderId="67" xfId="39" applyFont="1" applyBorder="1" applyAlignment="1">
      <alignment horizontal="center" vertical="center"/>
      <protection/>
    </xf>
    <xf numFmtId="0" fontId="25" fillId="0" borderId="11" xfId="39" applyFont="1" applyBorder="1" applyAlignment="1">
      <alignment horizontal="center" vertical="center"/>
      <protection/>
    </xf>
    <xf numFmtId="0" fontId="25" fillId="0" borderId="13" xfId="39" applyFont="1" applyBorder="1" applyAlignment="1">
      <alignment horizontal="center" vertical="center"/>
      <protection/>
    </xf>
    <xf numFmtId="0" fontId="30" fillId="2" borderId="68" xfId="0" applyFont="1" applyFill="1" applyBorder="1" applyAlignment="1">
      <alignment horizontal="left" vertical="center"/>
    </xf>
    <xf numFmtId="0" fontId="30" fillId="2" borderId="57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47625</xdr:rowOff>
    </xdr:from>
    <xdr:to>
      <xdr:col>0</xdr:col>
      <xdr:colOff>1362075</xdr:colOff>
      <xdr:row>4</xdr:row>
      <xdr:rowOff>485775</xdr:rowOff>
    </xdr:to>
    <xdr:pic>
      <xdr:nvPicPr>
        <xdr:cNvPr id="1" name="Picture 3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71575"/>
          <a:ext cx="1228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</xdr:row>
      <xdr:rowOff>76200</xdr:rowOff>
    </xdr:from>
    <xdr:to>
      <xdr:col>10</xdr:col>
      <xdr:colOff>295275</xdr:colOff>
      <xdr:row>3</xdr:row>
      <xdr:rowOff>95250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409575"/>
          <a:ext cx="2409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" ht="26.25">
      <c r="A1" s="2" t="s">
        <v>0</v>
      </c>
      <c r="B1" s="3" t="s">
        <v>62</v>
      </c>
    </row>
    <row r="2" spans="1:26" ht="19.5" customHeight="1">
      <c r="A2" s="2" t="s">
        <v>1</v>
      </c>
      <c r="B2" s="4" t="s">
        <v>18</v>
      </c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9.5" customHeight="1">
      <c r="A3" s="2" t="s">
        <v>2</v>
      </c>
      <c r="B3" s="90" t="s">
        <v>63</v>
      </c>
      <c r="R3" s="167"/>
      <c r="S3" s="167"/>
      <c r="T3" s="167"/>
      <c r="U3" s="167"/>
      <c r="V3" s="167"/>
      <c r="W3" s="167"/>
      <c r="X3" s="167"/>
      <c r="Y3" s="167"/>
      <c r="Z3" s="167"/>
    </row>
    <row r="4" spans="1:26" ht="23.25" customHeight="1">
      <c r="A4" s="2"/>
      <c r="B4" s="90"/>
      <c r="R4" s="150"/>
      <c r="S4" s="150"/>
      <c r="T4" s="150"/>
      <c r="U4" s="150"/>
      <c r="V4" s="150"/>
      <c r="W4" s="150"/>
      <c r="X4" s="150"/>
      <c r="Y4" s="150"/>
      <c r="Z4" s="150"/>
    </row>
    <row r="5" spans="1:26" ht="45.75">
      <c r="A5" s="2"/>
      <c r="B5" s="168" t="s">
        <v>47</v>
      </c>
      <c r="R5" s="150"/>
      <c r="S5" s="150"/>
      <c r="T5" s="150"/>
      <c r="U5" s="150"/>
      <c r="V5" s="150"/>
      <c r="W5" s="150"/>
      <c r="X5" s="150"/>
      <c r="Y5" s="150"/>
      <c r="Z5" s="150"/>
    </row>
    <row r="6" spans="1:26" ht="23.25">
      <c r="A6" s="2"/>
      <c r="B6" s="90"/>
      <c r="R6" s="150"/>
      <c r="S6" s="150"/>
      <c r="T6" s="150"/>
      <c r="U6" s="150"/>
      <c r="V6" s="150"/>
      <c r="W6" s="150"/>
      <c r="X6" s="150"/>
      <c r="Y6" s="150"/>
      <c r="Z6" s="150"/>
    </row>
    <row r="7" spans="1:26" ht="30.75">
      <c r="A7" s="169" t="s">
        <v>48</v>
      </c>
      <c r="B7" s="170" t="s">
        <v>58</v>
      </c>
      <c r="R7" s="150"/>
      <c r="S7" s="150"/>
      <c r="T7" s="150"/>
      <c r="U7" s="150"/>
      <c r="V7" s="150"/>
      <c r="W7" s="150"/>
      <c r="X7" s="150"/>
      <c r="Y7" s="150"/>
      <c r="Z7" s="150"/>
    </row>
    <row r="8" spans="1:26" ht="30.75">
      <c r="A8" s="169" t="s">
        <v>49</v>
      </c>
      <c r="B8" s="170" t="s">
        <v>46</v>
      </c>
      <c r="R8" s="150"/>
      <c r="S8" s="150"/>
      <c r="T8" s="150"/>
      <c r="U8" s="150"/>
      <c r="V8" s="150"/>
      <c r="W8" s="150"/>
      <c r="X8" s="150"/>
      <c r="Y8" s="150"/>
      <c r="Z8" s="150"/>
    </row>
    <row r="9" spans="1:26" ht="30.75">
      <c r="A9" s="169" t="s">
        <v>50</v>
      </c>
      <c r="B9" s="170" t="s">
        <v>138</v>
      </c>
      <c r="R9" s="150"/>
      <c r="S9" s="150"/>
      <c r="T9" s="150"/>
      <c r="U9" s="150"/>
      <c r="V9" s="150"/>
      <c r="W9" s="150"/>
      <c r="X9" s="150"/>
      <c r="Y9" s="150"/>
      <c r="Z9" s="150"/>
    </row>
    <row r="10" spans="1:26" ht="30.75">
      <c r="A10" s="169" t="s">
        <v>51</v>
      </c>
      <c r="B10" s="170" t="s">
        <v>139</v>
      </c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30.75">
      <c r="A11" s="169" t="s">
        <v>52</v>
      </c>
      <c r="B11" s="170" t="s">
        <v>140</v>
      </c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30.75">
      <c r="A12" s="169" t="s">
        <v>53</v>
      </c>
      <c r="B12" s="170" t="s">
        <v>61</v>
      </c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ht="30.75">
      <c r="A13" s="169" t="s">
        <v>54</v>
      </c>
      <c r="B13" s="170" t="s">
        <v>141</v>
      </c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ht="30.75">
      <c r="A14" s="169" t="s">
        <v>59</v>
      </c>
      <c r="B14" s="170" t="s">
        <v>57</v>
      </c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ht="30.75">
      <c r="A15" s="169" t="s">
        <v>60</v>
      </c>
      <c r="B15" s="170" t="s">
        <v>142</v>
      </c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23.25">
      <c r="A16" s="2"/>
      <c r="B16" s="9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23.25">
      <c r="A17" s="2"/>
      <c r="B17" s="9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30.75">
      <c r="A18" s="2"/>
      <c r="B18" s="17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2:5" ht="16.5" customHeight="1">
      <c r="B19" s="5"/>
      <c r="C19" s="5"/>
      <c r="D19" s="5"/>
      <c r="E19" s="5"/>
    </row>
    <row r="20" spans="2:5" ht="16.5" customHeight="1">
      <c r="B20" s="5"/>
      <c r="C20" s="5"/>
      <c r="D20" s="5"/>
      <c r="E20" s="5"/>
    </row>
    <row r="21" spans="2:5" ht="16.5" customHeight="1">
      <c r="B21" s="5"/>
      <c r="C21" s="5"/>
      <c r="D21" s="5"/>
      <c r="E21" s="5"/>
    </row>
    <row r="22" spans="2:5" ht="16.5" customHeight="1">
      <c r="B22" s="5"/>
      <c r="C22" s="5"/>
      <c r="D22" s="5"/>
      <c r="E22" s="5"/>
    </row>
    <row r="23" spans="2:5" ht="16.5" customHeight="1">
      <c r="B23" s="5"/>
      <c r="C23" s="5"/>
      <c r="D23" s="5"/>
      <c r="E23" s="5"/>
    </row>
    <row r="24" spans="2:5" ht="16.5" customHeight="1">
      <c r="B24" s="5"/>
      <c r="C24" s="5"/>
      <c r="D24" s="5"/>
      <c r="E24" s="5"/>
    </row>
    <row r="25" spans="2:5" ht="16.5" customHeight="1">
      <c r="B25" s="5"/>
      <c r="C25" s="5"/>
      <c r="D25" s="5"/>
      <c r="E25" s="5"/>
    </row>
    <row r="26" spans="2:5" ht="16.5" customHeight="1">
      <c r="B26" s="5"/>
      <c r="C26" s="5"/>
      <c r="D26" s="5"/>
      <c r="E26" s="5"/>
    </row>
    <row r="27" spans="2:5" ht="16.5" customHeight="1">
      <c r="B27" s="5"/>
      <c r="C27" s="5"/>
      <c r="D27" s="5"/>
      <c r="E27" s="5"/>
    </row>
    <row r="28" spans="2:5" ht="16.5" customHeight="1">
      <c r="B28" s="5"/>
      <c r="C28" s="5"/>
      <c r="D28" s="5"/>
      <c r="E28" s="5"/>
    </row>
    <row r="29" spans="2:5" ht="16.5" customHeight="1">
      <c r="B29" s="5"/>
      <c r="C29" s="5"/>
      <c r="D29" s="5"/>
      <c r="E29" s="5"/>
    </row>
    <row r="30" spans="2:5" ht="16.5" customHeight="1">
      <c r="B30" s="5"/>
      <c r="C30" s="5"/>
      <c r="D30" s="5"/>
      <c r="E30" s="5"/>
    </row>
    <row r="31" spans="2:5" ht="16.5" customHeight="1">
      <c r="B31" s="5"/>
      <c r="C31" s="5"/>
      <c r="D31" s="5"/>
      <c r="E31" s="5"/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2.75">
      <c r="B61" s="5"/>
      <c r="C61" s="5"/>
      <c r="D61" s="5"/>
      <c r="E61" s="5"/>
    </row>
    <row r="62" spans="2:5" ht="12.75">
      <c r="B62" s="5"/>
      <c r="C62" s="5"/>
      <c r="D62" s="5"/>
      <c r="E62" s="5"/>
    </row>
    <row r="63" spans="2:5" ht="12.75">
      <c r="B63" s="5"/>
      <c r="C63" s="5"/>
      <c r="D63" s="5"/>
      <c r="E63" s="5"/>
    </row>
    <row r="64" spans="2:5" ht="12.75">
      <c r="B64" s="5"/>
      <c r="C64" s="5"/>
      <c r="D64" s="5"/>
      <c r="E64" s="5"/>
    </row>
    <row r="65" spans="2:5" ht="12.75">
      <c r="B65" s="5"/>
      <c r="C65" s="5"/>
      <c r="D65" s="5"/>
      <c r="E65" s="5"/>
    </row>
    <row r="66" spans="2:5" ht="12.75">
      <c r="B66" s="5"/>
      <c r="C66" s="5"/>
      <c r="D66" s="5"/>
      <c r="E66" s="5"/>
    </row>
    <row r="67" spans="2:5" ht="12.75">
      <c r="B67" s="5"/>
      <c r="C67" s="5"/>
      <c r="D67" s="5"/>
      <c r="E67" s="5"/>
    </row>
    <row r="68" spans="2:5" ht="12.75">
      <c r="B68" s="5"/>
      <c r="C68" s="5"/>
      <c r="D68" s="5"/>
      <c r="E68" s="5"/>
    </row>
    <row r="69" spans="2:5" ht="12.75">
      <c r="B69" s="5"/>
      <c r="C69" s="5"/>
      <c r="D69" s="5"/>
      <c r="E69" s="5"/>
    </row>
    <row r="70" spans="2:5" ht="12.75">
      <c r="B70" s="5"/>
      <c r="C70" s="5"/>
      <c r="D70" s="5"/>
      <c r="E70" s="5"/>
    </row>
    <row r="71" spans="2:5" ht="12.75">
      <c r="B71" s="5"/>
      <c r="C71" s="5"/>
      <c r="D71" s="5"/>
      <c r="E71" s="5"/>
    </row>
    <row r="72" spans="2:5" ht="12.75">
      <c r="B72" s="5"/>
      <c r="C72" s="5"/>
      <c r="D72" s="5"/>
      <c r="E72" s="5"/>
    </row>
    <row r="73" spans="2:5" ht="12.75">
      <c r="B73" s="5"/>
      <c r="C73" s="5"/>
      <c r="D73" s="5"/>
      <c r="E73" s="5"/>
    </row>
    <row r="74" spans="2:5" ht="12.75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88"/>
      <c r="C99" s="88"/>
      <c r="D99" s="88"/>
      <c r="E99" s="88"/>
    </row>
    <row r="100" spans="2:5" ht="12.75">
      <c r="B100" s="88"/>
      <c r="C100" s="88"/>
      <c r="D100" s="88"/>
      <c r="E100" s="88"/>
    </row>
    <row r="101" spans="2:5" ht="12.75">
      <c r="B101" s="88"/>
      <c r="C101" s="88"/>
      <c r="D101" s="88"/>
      <c r="E101" s="88"/>
    </row>
    <row r="102" spans="2:5" ht="12.75">
      <c r="B102" s="88"/>
      <c r="C102" s="88"/>
      <c r="D102" s="88"/>
      <c r="E102" s="88"/>
    </row>
    <row r="103" spans="2:5" ht="12.75">
      <c r="B103" s="88"/>
      <c r="C103" s="88"/>
      <c r="D103" s="88"/>
      <c r="E103" s="88"/>
    </row>
    <row r="104" spans="2:5" ht="12.75">
      <c r="B104" s="88"/>
      <c r="C104" s="88"/>
      <c r="D104" s="88"/>
      <c r="E104" s="88"/>
    </row>
    <row r="105" spans="2:5" ht="12.75">
      <c r="B105" s="88"/>
      <c r="C105" s="88"/>
      <c r="D105" s="88"/>
      <c r="E105" s="88"/>
    </row>
    <row r="106" spans="2:5" ht="12.75">
      <c r="B106" s="88"/>
      <c r="C106" s="88"/>
      <c r="D106" s="88"/>
      <c r="E106" s="88"/>
    </row>
    <row r="107" spans="2:5" ht="12.75">
      <c r="B107" s="88"/>
      <c r="C107" s="88"/>
      <c r="D107" s="88"/>
      <c r="E107" s="88"/>
    </row>
    <row r="108" spans="2:5" ht="12.75">
      <c r="B108" s="88"/>
      <c r="C108" s="88"/>
      <c r="D108" s="88"/>
      <c r="E108" s="88"/>
    </row>
    <row r="109" spans="2:5" ht="12.75">
      <c r="B109" s="88"/>
      <c r="C109" s="88"/>
      <c r="D109" s="88"/>
      <c r="E109" s="88"/>
    </row>
    <row r="110" spans="2:5" ht="12.75">
      <c r="B110" s="88"/>
      <c r="C110" s="88"/>
      <c r="D110" s="88"/>
      <c r="E110" s="88"/>
    </row>
    <row r="111" spans="2:5" ht="12.75">
      <c r="B111" s="88"/>
      <c r="C111" s="88"/>
      <c r="D111" s="88"/>
      <c r="E111" s="88"/>
    </row>
    <row r="112" spans="2:5" ht="12.75">
      <c r="B112" s="88"/>
      <c r="C112" s="88"/>
      <c r="D112" s="88"/>
      <c r="E112" s="88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</sheetData>
  <sheetProtection/>
  <printOptions/>
  <pageMargins left="0.5118110236220472" right="0.5511811023622047" top="0.6692913385826772" bottom="0.4330708661417323" header="0.5118110236220472" footer="0.2362204724409449"/>
  <pageSetup horizontalDpi="72" verticalDpi="72" orientation="landscape" paperSize="9" scale="85" r:id="rId2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62</v>
      </c>
    </row>
    <row r="2" spans="1:22" ht="15">
      <c r="A2" s="2" t="s">
        <v>1</v>
      </c>
      <c r="B2" s="4" t="s">
        <v>18</v>
      </c>
      <c r="N2" s="185" t="s">
        <v>69</v>
      </c>
      <c r="O2" s="185"/>
      <c r="P2" s="185"/>
      <c r="Q2" s="185"/>
      <c r="R2" s="185"/>
      <c r="S2" s="185"/>
      <c r="T2" s="185"/>
      <c r="U2" s="185"/>
      <c r="V2" s="185"/>
    </row>
    <row r="3" spans="1:22" ht="15">
      <c r="A3" s="2" t="s">
        <v>2</v>
      </c>
      <c r="B3" s="90" t="s">
        <v>63</v>
      </c>
      <c r="N3" s="185"/>
      <c r="O3" s="185"/>
      <c r="P3" s="185"/>
      <c r="Q3" s="185"/>
      <c r="R3" s="185"/>
      <c r="S3" s="185"/>
      <c r="T3" s="185"/>
      <c r="U3" s="185"/>
      <c r="V3" s="185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202" t="str">
        <f>A11</f>
        <v>Jižní Morava</v>
      </c>
      <c r="C7" s="203"/>
      <c r="D7" s="203"/>
      <c r="E7" s="204"/>
      <c r="F7" s="186" t="str">
        <f>A16</f>
        <v>Středočeský kraj</v>
      </c>
      <c r="G7" s="187"/>
      <c r="H7" s="187"/>
      <c r="I7" s="188"/>
      <c r="J7" s="186" t="str">
        <f>A21</f>
        <v>Jižní Čechy</v>
      </c>
      <c r="K7" s="187"/>
      <c r="L7" s="187"/>
      <c r="M7" s="189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202"/>
      <c r="C8" s="203"/>
      <c r="D8" s="203"/>
      <c r="E8" s="204"/>
      <c r="F8" s="186"/>
      <c r="G8" s="187"/>
      <c r="H8" s="187"/>
      <c r="I8" s="188"/>
      <c r="J8" s="186"/>
      <c r="K8" s="187"/>
      <c r="L8" s="187"/>
      <c r="M8" s="189"/>
      <c r="N8" s="190" t="s">
        <v>4</v>
      </c>
      <c r="O8" s="191"/>
      <c r="P8" s="192" t="s">
        <v>5</v>
      </c>
      <c r="Q8" s="191"/>
      <c r="R8" s="193" t="s">
        <v>6</v>
      </c>
      <c r="S8" s="191"/>
      <c r="T8" s="193" t="s">
        <v>7</v>
      </c>
      <c r="U8" s="191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51"/>
      <c r="C10" s="151"/>
      <c r="D10" s="151"/>
      <c r="E10" s="152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181" t="s">
        <v>74</v>
      </c>
      <c r="B11" s="153"/>
      <c r="C11" s="154"/>
      <c r="D11" s="154"/>
      <c r="E11" s="155"/>
      <c r="F11" s="156"/>
      <c r="G11" s="42">
        <f>'2f3.1-2'!Q14</f>
        <v>3</v>
      </c>
      <c r="H11" s="64">
        <f>'2f3.1-2'!R14</f>
        <v>9</v>
      </c>
      <c r="I11" s="65"/>
      <c r="J11" s="156"/>
      <c r="K11" s="42">
        <f>'1f3.3-1'!R14</f>
        <v>4</v>
      </c>
      <c r="L11" s="64">
        <f>'1f3.3-1'!Q14</f>
        <v>8</v>
      </c>
      <c r="M11" s="65"/>
      <c r="N11" s="33"/>
      <c r="O11" s="34"/>
      <c r="P11" s="35"/>
      <c r="Q11" s="36"/>
      <c r="R11" s="43">
        <f>G11+K11</f>
        <v>7</v>
      </c>
      <c r="S11" s="38">
        <f>H11+L11</f>
        <v>17</v>
      </c>
      <c r="T11" s="39"/>
      <c r="U11" s="40"/>
      <c r="V11" s="182">
        <v>9</v>
      </c>
    </row>
    <row r="12" spans="1:22" ht="16.5" customHeight="1">
      <c r="A12" s="181"/>
      <c r="B12" s="153"/>
      <c r="C12" s="154"/>
      <c r="D12" s="154"/>
      <c r="E12" s="155"/>
      <c r="F12" s="156"/>
      <c r="G12" s="44">
        <f>'2f3.1-2'!O14</f>
        <v>3</v>
      </c>
      <c r="H12" s="44">
        <f>'2f3.1-2'!P14</f>
        <v>9</v>
      </c>
      <c r="I12" s="65"/>
      <c r="J12" s="156"/>
      <c r="K12" s="44">
        <f>'1f3.3-1'!P14</f>
        <v>4</v>
      </c>
      <c r="L12" s="44">
        <f>'1f3.3-1'!O14</f>
        <v>8</v>
      </c>
      <c r="M12" s="65"/>
      <c r="N12" s="33"/>
      <c r="O12" s="34"/>
      <c r="P12" s="35">
        <f>G12+K12</f>
        <v>7</v>
      </c>
      <c r="Q12" s="36">
        <f>H12+L12</f>
        <v>17</v>
      </c>
      <c r="R12" s="37"/>
      <c r="S12" s="38"/>
      <c r="T12" s="183">
        <v>2</v>
      </c>
      <c r="U12" s="184"/>
      <c r="V12" s="182"/>
    </row>
    <row r="13" spans="1:22" ht="16.5" customHeight="1">
      <c r="A13" s="41"/>
      <c r="B13" s="151"/>
      <c r="C13" s="151"/>
      <c r="D13" s="151"/>
      <c r="E13" s="152"/>
      <c r="F13" s="71"/>
      <c r="G13" s="45">
        <f>'2f3.1-2'!M14</f>
        <v>147</v>
      </c>
      <c r="H13" s="46">
        <f>'2f3.1-2'!N14</f>
        <v>222</v>
      </c>
      <c r="I13" s="67"/>
      <c r="J13" s="71"/>
      <c r="K13" s="45">
        <f>'1f3.3-1'!N14</f>
        <v>186</v>
      </c>
      <c r="L13" s="46">
        <f>'1f3.3-1'!M14</f>
        <v>207</v>
      </c>
      <c r="M13" s="67"/>
      <c r="N13" s="47">
        <f>G13+K13</f>
        <v>333</v>
      </c>
      <c r="O13" s="34">
        <f>H13+L13</f>
        <v>429</v>
      </c>
      <c r="P13" s="48"/>
      <c r="Q13" s="36"/>
      <c r="R13" s="37"/>
      <c r="S13" s="38"/>
      <c r="T13" s="39"/>
      <c r="U13" s="40"/>
      <c r="V13" s="182"/>
    </row>
    <row r="14" spans="1:22" ht="16.5" customHeight="1">
      <c r="A14" s="49"/>
      <c r="B14" s="157"/>
      <c r="C14" s="157"/>
      <c r="D14" s="157"/>
      <c r="E14" s="158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59"/>
      <c r="G15" s="160"/>
      <c r="H15" s="160"/>
      <c r="I15" s="161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181" t="s">
        <v>77</v>
      </c>
      <c r="B16" s="64"/>
      <c r="C16" s="42">
        <f>H11</f>
        <v>9</v>
      </c>
      <c r="D16" s="64">
        <f>G11</f>
        <v>3</v>
      </c>
      <c r="E16" s="65"/>
      <c r="F16" s="162"/>
      <c r="G16" s="154"/>
      <c r="H16" s="154"/>
      <c r="I16" s="155"/>
      <c r="J16" s="156"/>
      <c r="K16" s="42">
        <f>'3f3.2-3'!Q14</f>
        <v>9</v>
      </c>
      <c r="L16" s="64">
        <f>'3f3.2-3'!R14</f>
        <v>3</v>
      </c>
      <c r="M16" s="65"/>
      <c r="N16" s="33"/>
      <c r="O16" s="34"/>
      <c r="P16" s="48"/>
      <c r="Q16" s="36"/>
      <c r="R16" s="43">
        <f>C16+K16</f>
        <v>18</v>
      </c>
      <c r="S16" s="38">
        <f>D16+L16</f>
        <v>6</v>
      </c>
      <c r="T16" s="39"/>
      <c r="U16" s="40"/>
      <c r="V16" s="182">
        <v>7</v>
      </c>
    </row>
    <row r="17" spans="1:22" ht="16.5" customHeight="1">
      <c r="A17" s="181"/>
      <c r="B17" s="66"/>
      <c r="C17" s="44">
        <f>H12</f>
        <v>9</v>
      </c>
      <c r="D17" s="44">
        <f>G12</f>
        <v>3</v>
      </c>
      <c r="E17" s="67"/>
      <c r="F17" s="162"/>
      <c r="G17" s="154"/>
      <c r="H17" s="154"/>
      <c r="I17" s="155"/>
      <c r="J17" s="156"/>
      <c r="K17" s="44">
        <f>'3f3.2-3'!O14</f>
        <v>9</v>
      </c>
      <c r="L17" s="44">
        <f>'3f3.2-3'!P14</f>
        <v>3</v>
      </c>
      <c r="M17" s="65"/>
      <c r="N17" s="33"/>
      <c r="O17" s="34"/>
      <c r="P17" s="48">
        <f>C17+K17</f>
        <v>18</v>
      </c>
      <c r="Q17" s="36">
        <f>D17+L17</f>
        <v>6</v>
      </c>
      <c r="R17" s="37"/>
      <c r="S17" s="38"/>
      <c r="T17" s="183">
        <v>6</v>
      </c>
      <c r="U17" s="184"/>
      <c r="V17" s="182"/>
    </row>
    <row r="18" spans="1:22" ht="16.5" customHeight="1">
      <c r="A18" s="41"/>
      <c r="B18" s="163"/>
      <c r="C18" s="45">
        <f>H13</f>
        <v>222</v>
      </c>
      <c r="D18" s="46">
        <f>G13</f>
        <v>147</v>
      </c>
      <c r="E18" s="67"/>
      <c r="F18" s="164"/>
      <c r="G18" s="151"/>
      <c r="H18" s="151"/>
      <c r="I18" s="152"/>
      <c r="J18" s="71"/>
      <c r="K18" s="45">
        <f>'3f3.2-3'!M14</f>
        <v>239</v>
      </c>
      <c r="L18" s="46">
        <f>'3f3.2-3'!N14</f>
        <v>165</v>
      </c>
      <c r="M18" s="67"/>
      <c r="N18" s="47">
        <f>C18+K18</f>
        <v>461</v>
      </c>
      <c r="O18" s="34">
        <f>D18+L18</f>
        <v>312</v>
      </c>
      <c r="P18" s="48"/>
      <c r="Q18" s="36"/>
      <c r="R18" s="37"/>
      <c r="S18" s="38"/>
      <c r="T18" s="39"/>
      <c r="U18" s="40"/>
      <c r="V18" s="182"/>
    </row>
    <row r="19" spans="1:22" ht="16.5" customHeight="1">
      <c r="A19" s="49"/>
      <c r="B19" s="68"/>
      <c r="C19" s="68"/>
      <c r="D19" s="68"/>
      <c r="E19" s="69"/>
      <c r="F19" s="165"/>
      <c r="G19" s="157"/>
      <c r="H19" s="157"/>
      <c r="I19" s="158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0"/>
      <c r="K20" s="160"/>
      <c r="L20" s="160"/>
      <c r="M20" s="160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181" t="s">
        <v>79</v>
      </c>
      <c r="B21" s="66"/>
      <c r="C21" s="42">
        <f>L11</f>
        <v>8</v>
      </c>
      <c r="D21" s="64">
        <f>K11</f>
        <v>4</v>
      </c>
      <c r="E21" s="67"/>
      <c r="F21" s="71"/>
      <c r="G21" s="42">
        <f>L16</f>
        <v>3</v>
      </c>
      <c r="H21" s="64">
        <f>K16</f>
        <v>9</v>
      </c>
      <c r="I21" s="67"/>
      <c r="J21" s="153"/>
      <c r="K21" s="153"/>
      <c r="L21" s="153"/>
      <c r="M21" s="153"/>
      <c r="N21" s="33"/>
      <c r="O21" s="34"/>
      <c r="P21" s="48"/>
      <c r="Q21" s="36"/>
      <c r="R21" s="43">
        <f>C21+G21</f>
        <v>11</v>
      </c>
      <c r="S21" s="38">
        <f>D21+H21</f>
        <v>13</v>
      </c>
      <c r="T21" s="39"/>
      <c r="U21" s="40"/>
      <c r="V21" s="182">
        <v>8</v>
      </c>
    </row>
    <row r="22" spans="1:22" ht="16.5" customHeight="1">
      <c r="A22" s="181"/>
      <c r="B22" s="66"/>
      <c r="C22" s="44">
        <f>L12</f>
        <v>8</v>
      </c>
      <c r="D22" s="44">
        <f>K12</f>
        <v>4</v>
      </c>
      <c r="E22" s="67"/>
      <c r="F22" s="71"/>
      <c r="G22" s="44">
        <f>L17</f>
        <v>3</v>
      </c>
      <c r="H22" s="44">
        <f>K17</f>
        <v>9</v>
      </c>
      <c r="I22" s="67"/>
      <c r="J22" s="153"/>
      <c r="K22" s="153"/>
      <c r="L22" s="153"/>
      <c r="M22" s="153"/>
      <c r="N22" s="33"/>
      <c r="O22" s="34"/>
      <c r="P22" s="48">
        <f>C22+G22</f>
        <v>11</v>
      </c>
      <c r="Q22" s="36">
        <f>D22+H22</f>
        <v>13</v>
      </c>
      <c r="R22" s="37"/>
      <c r="S22" s="38"/>
      <c r="T22" s="183">
        <v>4</v>
      </c>
      <c r="U22" s="184"/>
      <c r="V22" s="182"/>
    </row>
    <row r="23" spans="1:22" ht="16.5" customHeight="1">
      <c r="A23" s="41"/>
      <c r="B23" s="163"/>
      <c r="C23" s="45">
        <f>L13</f>
        <v>207</v>
      </c>
      <c r="D23" s="46">
        <f>K13</f>
        <v>186</v>
      </c>
      <c r="E23" s="67"/>
      <c r="F23" s="71"/>
      <c r="G23" s="45">
        <f>L18</f>
        <v>165</v>
      </c>
      <c r="H23" s="46">
        <f>K18</f>
        <v>239</v>
      </c>
      <c r="I23" s="67"/>
      <c r="J23" s="151"/>
      <c r="K23" s="151"/>
      <c r="L23" s="151"/>
      <c r="M23" s="151"/>
      <c r="N23" s="47">
        <f>C23+G23</f>
        <v>372</v>
      </c>
      <c r="O23" s="34">
        <f>D23+H23</f>
        <v>425</v>
      </c>
      <c r="P23" s="48"/>
      <c r="Q23" s="36"/>
      <c r="R23" s="37"/>
      <c r="S23" s="38"/>
      <c r="T23" s="39"/>
      <c r="U23" s="40"/>
      <c r="V23" s="182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66"/>
      <c r="K24" s="166"/>
      <c r="L24" s="166"/>
      <c r="M24" s="166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sheetProtection/>
  <mergeCells count="17">
    <mergeCell ref="N2:V3"/>
    <mergeCell ref="B7:E8"/>
    <mergeCell ref="F7:I8"/>
    <mergeCell ref="J7:M8"/>
    <mergeCell ref="N8:O8"/>
    <mergeCell ref="P8:Q8"/>
    <mergeCell ref="R8:S8"/>
    <mergeCell ref="T8:U8"/>
    <mergeCell ref="A21:A22"/>
    <mergeCell ref="V21:V23"/>
    <mergeCell ref="T22:U22"/>
    <mergeCell ref="A11:A12"/>
    <mergeCell ref="V11:V13"/>
    <mergeCell ref="T12:U12"/>
    <mergeCell ref="A16:A17"/>
    <mergeCell ref="V16:V18"/>
    <mergeCell ref="T17:U17"/>
  </mergeCells>
  <printOptions/>
  <pageMargins left="0.53" right="0.55" top="0.68" bottom="0.42" header="0.5118110236220472" footer="0.24"/>
  <pageSetup fitToHeight="1" fitToWidth="1" orientation="landscape" paperSize="9" r:id="rId1"/>
  <headerFooter alignWithMargins="0">
    <oddFooter>&amp;L&amp;"BrushScript BT,Regular tučné"Kadel Design&amp;"Symbol,obyčejné"&amp;Xâ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'skupina_7-9'!A21</f>
        <v>Jižní Čechy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'skupina_7-9'!A11</f>
        <v>Jižní Morava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67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93</v>
      </c>
      <c r="C8" s="126" t="s">
        <v>117</v>
      </c>
      <c r="D8" s="127">
        <v>21</v>
      </c>
      <c r="E8" s="128" t="s">
        <v>32</v>
      </c>
      <c r="F8" s="129">
        <v>9</v>
      </c>
      <c r="G8" s="127">
        <v>21</v>
      </c>
      <c r="H8" s="128" t="s">
        <v>32</v>
      </c>
      <c r="I8" s="129">
        <v>12</v>
      </c>
      <c r="J8" s="127"/>
      <c r="K8" s="128" t="s">
        <v>32</v>
      </c>
      <c r="L8" s="129"/>
      <c r="M8" s="130">
        <f aca="true" t="shared" si="0" ref="M8:M13">D8+G8+J8</f>
        <v>42</v>
      </c>
      <c r="N8" s="131">
        <f aca="true" t="shared" si="1" ref="N8:N13">F8+I8+L8</f>
        <v>21</v>
      </c>
      <c r="O8" s="171">
        <f aca="true" t="shared" si="2" ref="O8:O13">IF(D8&gt;F8,1,0)+IF(G8&gt;I8,1,0)+IF(J8&gt;L8,1,0)</f>
        <v>2</v>
      </c>
      <c r="P8" s="172">
        <f aca="true" t="shared" si="3" ref="P8:P13">IF(D8&lt;F8,1,0)+IF(G8&lt;I8,1,0)+IF(J8&lt;L8,1,0)</f>
        <v>0</v>
      </c>
      <c r="Q8" s="174">
        <f aca="true" t="shared" si="4" ref="Q8:R10">IF(O8=1,1,(IF(O8=2,2,0)))</f>
        <v>2</v>
      </c>
      <c r="R8" s="175">
        <f t="shared" si="4"/>
        <v>0</v>
      </c>
      <c r="S8" s="132"/>
    </row>
    <row r="9" spans="1:19" ht="30" customHeight="1">
      <c r="A9" s="125" t="s">
        <v>34</v>
      </c>
      <c r="B9" s="133" t="s">
        <v>112</v>
      </c>
      <c r="C9" s="133" t="s">
        <v>118</v>
      </c>
      <c r="D9" s="127">
        <v>21</v>
      </c>
      <c r="E9" s="127" t="s">
        <v>32</v>
      </c>
      <c r="F9" s="129">
        <v>8</v>
      </c>
      <c r="G9" s="127">
        <v>21</v>
      </c>
      <c r="H9" s="127" t="s">
        <v>32</v>
      </c>
      <c r="I9" s="129">
        <v>13</v>
      </c>
      <c r="J9" s="127"/>
      <c r="K9" s="127" t="s">
        <v>32</v>
      </c>
      <c r="L9" s="129"/>
      <c r="M9" s="130">
        <f t="shared" si="0"/>
        <v>42</v>
      </c>
      <c r="N9" s="131">
        <f t="shared" si="1"/>
        <v>21</v>
      </c>
      <c r="O9" s="171">
        <f t="shared" si="2"/>
        <v>2</v>
      </c>
      <c r="P9" s="172">
        <f t="shared" si="3"/>
        <v>0</v>
      </c>
      <c r="Q9" s="174">
        <f t="shared" si="4"/>
        <v>2</v>
      </c>
      <c r="R9" s="176">
        <f t="shared" si="4"/>
        <v>0</v>
      </c>
      <c r="S9" s="132"/>
    </row>
    <row r="10" spans="1:19" ht="30" customHeight="1">
      <c r="A10" s="125" t="s">
        <v>45</v>
      </c>
      <c r="B10" s="133" t="s">
        <v>113</v>
      </c>
      <c r="C10" s="133" t="s">
        <v>119</v>
      </c>
      <c r="D10" s="127">
        <v>13</v>
      </c>
      <c r="E10" s="127" t="s">
        <v>32</v>
      </c>
      <c r="F10" s="129">
        <v>21</v>
      </c>
      <c r="G10" s="127">
        <v>21</v>
      </c>
      <c r="H10" s="127" t="s">
        <v>32</v>
      </c>
      <c r="I10" s="129">
        <v>16</v>
      </c>
      <c r="J10" s="127"/>
      <c r="K10" s="127" t="s">
        <v>32</v>
      </c>
      <c r="L10" s="129"/>
      <c r="M10" s="130">
        <f t="shared" si="0"/>
        <v>34</v>
      </c>
      <c r="N10" s="131">
        <f t="shared" si="1"/>
        <v>37</v>
      </c>
      <c r="O10" s="171">
        <f t="shared" si="2"/>
        <v>1</v>
      </c>
      <c r="P10" s="172">
        <f t="shared" si="3"/>
        <v>1</v>
      </c>
      <c r="Q10" s="174">
        <f t="shared" si="4"/>
        <v>1</v>
      </c>
      <c r="R10" s="176">
        <f t="shared" si="4"/>
        <v>1</v>
      </c>
      <c r="S10" s="132"/>
    </row>
    <row r="11" spans="1:19" ht="30" customHeight="1">
      <c r="A11" s="125" t="s">
        <v>33</v>
      </c>
      <c r="B11" s="133" t="s">
        <v>114</v>
      </c>
      <c r="C11" s="133" t="s">
        <v>120</v>
      </c>
      <c r="D11" s="127">
        <v>12</v>
      </c>
      <c r="E11" s="127" t="s">
        <v>32</v>
      </c>
      <c r="F11" s="129">
        <v>21</v>
      </c>
      <c r="G11" s="127">
        <v>21</v>
      </c>
      <c r="H11" s="127" t="s">
        <v>32</v>
      </c>
      <c r="I11" s="129">
        <v>19</v>
      </c>
      <c r="J11" s="127"/>
      <c r="K11" s="127" t="s">
        <v>32</v>
      </c>
      <c r="L11" s="129"/>
      <c r="M11" s="130">
        <f t="shared" si="0"/>
        <v>33</v>
      </c>
      <c r="N11" s="131">
        <f t="shared" si="1"/>
        <v>40</v>
      </c>
      <c r="O11" s="171">
        <f t="shared" si="2"/>
        <v>1</v>
      </c>
      <c r="P11" s="172">
        <f t="shared" si="3"/>
        <v>1</v>
      </c>
      <c r="Q11" s="174">
        <f aca="true" t="shared" si="5" ref="Q11:R13">IF(O11=1,1,(IF(O11=2,2,0)))</f>
        <v>1</v>
      </c>
      <c r="R11" s="176">
        <f t="shared" si="5"/>
        <v>1</v>
      </c>
      <c r="S11" s="132"/>
    </row>
    <row r="12" spans="1:19" ht="30" customHeight="1">
      <c r="A12" s="125" t="s">
        <v>35</v>
      </c>
      <c r="B12" s="133" t="s">
        <v>115</v>
      </c>
      <c r="C12" s="133" t="s">
        <v>121</v>
      </c>
      <c r="D12" s="127">
        <v>21</v>
      </c>
      <c r="E12" s="127" t="s">
        <v>32</v>
      </c>
      <c r="F12" s="129">
        <v>14</v>
      </c>
      <c r="G12" s="127">
        <v>21</v>
      </c>
      <c r="H12" s="127" t="s">
        <v>32</v>
      </c>
      <c r="I12" s="129">
        <v>11</v>
      </c>
      <c r="J12" s="127"/>
      <c r="K12" s="127" t="s">
        <v>32</v>
      </c>
      <c r="L12" s="129"/>
      <c r="M12" s="130">
        <f t="shared" si="0"/>
        <v>42</v>
      </c>
      <c r="N12" s="131">
        <f t="shared" si="1"/>
        <v>25</v>
      </c>
      <c r="O12" s="171">
        <f t="shared" si="2"/>
        <v>2</v>
      </c>
      <c r="P12" s="172">
        <f t="shared" si="3"/>
        <v>0</v>
      </c>
      <c r="Q12" s="174">
        <f t="shared" si="5"/>
        <v>2</v>
      </c>
      <c r="R12" s="176">
        <f t="shared" si="5"/>
        <v>0</v>
      </c>
      <c r="S12" s="132"/>
    </row>
    <row r="13" spans="1:19" ht="30" customHeight="1" thickBot="1">
      <c r="A13" s="125" t="s">
        <v>44</v>
      </c>
      <c r="B13" s="134" t="s">
        <v>116</v>
      </c>
      <c r="C13" s="134" t="s">
        <v>122</v>
      </c>
      <c r="D13" s="135">
        <v>8</v>
      </c>
      <c r="E13" s="136" t="s">
        <v>32</v>
      </c>
      <c r="F13" s="137">
        <v>21</v>
      </c>
      <c r="G13" s="135">
        <v>6</v>
      </c>
      <c r="H13" s="136" t="s">
        <v>32</v>
      </c>
      <c r="I13" s="137">
        <v>21</v>
      </c>
      <c r="J13" s="135"/>
      <c r="K13" s="136" t="s">
        <v>32</v>
      </c>
      <c r="L13" s="137"/>
      <c r="M13" s="130">
        <f t="shared" si="0"/>
        <v>14</v>
      </c>
      <c r="N13" s="131">
        <f t="shared" si="1"/>
        <v>42</v>
      </c>
      <c r="O13" s="171">
        <f t="shared" si="2"/>
        <v>0</v>
      </c>
      <c r="P13" s="172">
        <f t="shared" si="3"/>
        <v>2</v>
      </c>
      <c r="Q13" s="174">
        <f t="shared" si="5"/>
        <v>0</v>
      </c>
      <c r="R13" s="177">
        <f t="shared" si="5"/>
        <v>2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Jižní Čechy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207</v>
      </c>
      <c r="N14" s="140">
        <f t="shared" si="6"/>
        <v>186</v>
      </c>
      <c r="O14" s="180">
        <f t="shared" si="6"/>
        <v>8</v>
      </c>
      <c r="P14" s="140">
        <f t="shared" si="6"/>
        <v>4</v>
      </c>
      <c r="Q14" s="139">
        <f t="shared" si="6"/>
        <v>8</v>
      </c>
      <c r="R14" s="140">
        <f t="shared" si="6"/>
        <v>4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'skupina_7-9'!A11</f>
        <v>Jižní Morava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'skupina_7-9'!A16</f>
        <v>Středočeský kraj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67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117</v>
      </c>
      <c r="C8" s="126" t="s">
        <v>124</v>
      </c>
      <c r="D8" s="127">
        <v>9</v>
      </c>
      <c r="E8" s="128" t="s">
        <v>32</v>
      </c>
      <c r="F8" s="129">
        <v>21</v>
      </c>
      <c r="G8" s="127">
        <v>12</v>
      </c>
      <c r="H8" s="128" t="s">
        <v>32</v>
      </c>
      <c r="I8" s="129">
        <v>21</v>
      </c>
      <c r="J8" s="127"/>
      <c r="K8" s="128" t="s">
        <v>32</v>
      </c>
      <c r="L8" s="129"/>
      <c r="M8" s="130">
        <f aca="true" t="shared" si="0" ref="M8:M13">D8+G8+J8</f>
        <v>21</v>
      </c>
      <c r="N8" s="131">
        <f aca="true" t="shared" si="1" ref="N8:N13">F8+I8+L8</f>
        <v>42</v>
      </c>
      <c r="O8" s="171">
        <f aca="true" t="shared" si="2" ref="O8:O13">IF(D8&gt;F8,1,0)+IF(G8&gt;I8,1,0)+IF(J8&gt;L8,1,0)</f>
        <v>0</v>
      </c>
      <c r="P8" s="172">
        <f aca="true" t="shared" si="3" ref="P8:P13">IF(D8&lt;F8,1,0)+IF(G8&lt;I8,1,0)+IF(J8&lt;L8,1,0)</f>
        <v>2</v>
      </c>
      <c r="Q8" s="174">
        <f aca="true" t="shared" si="4" ref="Q8:R10">IF(O8=1,1,(IF(O8=2,2,0)))</f>
        <v>0</v>
      </c>
      <c r="R8" s="175">
        <f t="shared" si="4"/>
        <v>2</v>
      </c>
      <c r="S8" s="132"/>
    </row>
    <row r="9" spans="1:19" ht="30" customHeight="1">
      <c r="A9" s="125" t="s">
        <v>34</v>
      </c>
      <c r="B9" s="133" t="s">
        <v>118</v>
      </c>
      <c r="C9" s="133" t="s">
        <v>125</v>
      </c>
      <c r="D9" s="127">
        <v>3</v>
      </c>
      <c r="E9" s="127" t="s">
        <v>32</v>
      </c>
      <c r="F9" s="129">
        <v>21</v>
      </c>
      <c r="G9" s="127">
        <v>3</v>
      </c>
      <c r="H9" s="127" t="s">
        <v>32</v>
      </c>
      <c r="I9" s="129">
        <v>21</v>
      </c>
      <c r="J9" s="127"/>
      <c r="K9" s="127" t="s">
        <v>32</v>
      </c>
      <c r="L9" s="129"/>
      <c r="M9" s="130">
        <f t="shared" si="0"/>
        <v>6</v>
      </c>
      <c r="N9" s="131">
        <f t="shared" si="1"/>
        <v>42</v>
      </c>
      <c r="O9" s="171">
        <f t="shared" si="2"/>
        <v>0</v>
      </c>
      <c r="P9" s="172">
        <f t="shared" si="3"/>
        <v>2</v>
      </c>
      <c r="Q9" s="174">
        <f t="shared" si="4"/>
        <v>0</v>
      </c>
      <c r="R9" s="176">
        <f t="shared" si="4"/>
        <v>2</v>
      </c>
      <c r="S9" s="132"/>
    </row>
    <row r="10" spans="1:19" ht="30" customHeight="1">
      <c r="A10" s="125" t="s">
        <v>45</v>
      </c>
      <c r="B10" s="133" t="s">
        <v>119</v>
      </c>
      <c r="C10" s="133" t="s">
        <v>126</v>
      </c>
      <c r="D10" s="127">
        <v>14</v>
      </c>
      <c r="E10" s="127" t="s">
        <v>32</v>
      </c>
      <c r="F10" s="129">
        <v>21</v>
      </c>
      <c r="G10" s="127">
        <v>9</v>
      </c>
      <c r="H10" s="127" t="s">
        <v>32</v>
      </c>
      <c r="I10" s="129">
        <v>21</v>
      </c>
      <c r="J10" s="127"/>
      <c r="K10" s="127" t="s">
        <v>32</v>
      </c>
      <c r="L10" s="129"/>
      <c r="M10" s="130">
        <f t="shared" si="0"/>
        <v>23</v>
      </c>
      <c r="N10" s="131">
        <f t="shared" si="1"/>
        <v>42</v>
      </c>
      <c r="O10" s="171">
        <f t="shared" si="2"/>
        <v>0</v>
      </c>
      <c r="P10" s="172">
        <f t="shared" si="3"/>
        <v>2</v>
      </c>
      <c r="Q10" s="174">
        <f t="shared" si="4"/>
        <v>0</v>
      </c>
      <c r="R10" s="176">
        <f t="shared" si="4"/>
        <v>2</v>
      </c>
      <c r="S10" s="132"/>
    </row>
    <row r="11" spans="1:19" ht="30" customHeight="1">
      <c r="A11" s="125" t="s">
        <v>33</v>
      </c>
      <c r="B11" s="133" t="s">
        <v>120</v>
      </c>
      <c r="C11" s="133" t="s">
        <v>127</v>
      </c>
      <c r="D11" s="127">
        <v>9</v>
      </c>
      <c r="E11" s="127" t="s">
        <v>32</v>
      </c>
      <c r="F11" s="129">
        <v>21</v>
      </c>
      <c r="G11" s="127">
        <v>15</v>
      </c>
      <c r="H11" s="127" t="s">
        <v>32</v>
      </c>
      <c r="I11" s="129">
        <v>21</v>
      </c>
      <c r="J11" s="127"/>
      <c r="K11" s="127" t="s">
        <v>32</v>
      </c>
      <c r="L11" s="129"/>
      <c r="M11" s="130">
        <f t="shared" si="0"/>
        <v>24</v>
      </c>
      <c r="N11" s="131">
        <f t="shared" si="1"/>
        <v>42</v>
      </c>
      <c r="O11" s="171">
        <f t="shared" si="2"/>
        <v>0</v>
      </c>
      <c r="P11" s="172">
        <f t="shared" si="3"/>
        <v>2</v>
      </c>
      <c r="Q11" s="174">
        <f aca="true" t="shared" si="5" ref="Q11:R13">IF(O11=1,1,(IF(O11=2,2,0)))</f>
        <v>0</v>
      </c>
      <c r="R11" s="176">
        <f t="shared" si="5"/>
        <v>2</v>
      </c>
      <c r="S11" s="132"/>
    </row>
    <row r="12" spans="1:19" ht="30" customHeight="1">
      <c r="A12" s="125" t="s">
        <v>35</v>
      </c>
      <c r="B12" s="133" t="s">
        <v>121</v>
      </c>
      <c r="C12" s="133" t="s">
        <v>128</v>
      </c>
      <c r="D12" s="127">
        <v>10</v>
      </c>
      <c r="E12" s="127" t="s">
        <v>32</v>
      </c>
      <c r="F12" s="129">
        <v>21</v>
      </c>
      <c r="G12" s="127">
        <v>21</v>
      </c>
      <c r="H12" s="127" t="s">
        <v>32</v>
      </c>
      <c r="I12" s="129">
        <v>19</v>
      </c>
      <c r="J12" s="127"/>
      <c r="K12" s="127" t="s">
        <v>32</v>
      </c>
      <c r="L12" s="129"/>
      <c r="M12" s="130">
        <f t="shared" si="0"/>
        <v>31</v>
      </c>
      <c r="N12" s="131">
        <f t="shared" si="1"/>
        <v>40</v>
      </c>
      <c r="O12" s="171">
        <f t="shared" si="2"/>
        <v>1</v>
      </c>
      <c r="P12" s="172">
        <f t="shared" si="3"/>
        <v>1</v>
      </c>
      <c r="Q12" s="174">
        <f t="shared" si="5"/>
        <v>1</v>
      </c>
      <c r="R12" s="176">
        <f t="shared" si="5"/>
        <v>1</v>
      </c>
      <c r="S12" s="132"/>
    </row>
    <row r="13" spans="1:19" ht="30" customHeight="1" thickBot="1">
      <c r="A13" s="125" t="s">
        <v>44</v>
      </c>
      <c r="B13" s="134" t="s">
        <v>122</v>
      </c>
      <c r="C13" s="134" t="s">
        <v>129</v>
      </c>
      <c r="D13" s="135">
        <v>21</v>
      </c>
      <c r="E13" s="136" t="s">
        <v>32</v>
      </c>
      <c r="F13" s="137">
        <v>6</v>
      </c>
      <c r="G13" s="135">
        <v>21</v>
      </c>
      <c r="H13" s="136" t="s">
        <v>32</v>
      </c>
      <c r="I13" s="137">
        <v>8</v>
      </c>
      <c r="J13" s="135"/>
      <c r="K13" s="136" t="s">
        <v>32</v>
      </c>
      <c r="L13" s="137"/>
      <c r="M13" s="130">
        <f t="shared" si="0"/>
        <v>42</v>
      </c>
      <c r="N13" s="131">
        <f t="shared" si="1"/>
        <v>14</v>
      </c>
      <c r="O13" s="171">
        <f t="shared" si="2"/>
        <v>2</v>
      </c>
      <c r="P13" s="172">
        <f t="shared" si="3"/>
        <v>0</v>
      </c>
      <c r="Q13" s="174">
        <f t="shared" si="5"/>
        <v>2</v>
      </c>
      <c r="R13" s="177">
        <f t="shared" si="5"/>
        <v>0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Středočeský kraj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147</v>
      </c>
      <c r="N14" s="140">
        <f t="shared" si="6"/>
        <v>222</v>
      </c>
      <c r="O14" s="180">
        <f t="shared" si="6"/>
        <v>3</v>
      </c>
      <c r="P14" s="141">
        <f t="shared" si="6"/>
        <v>9</v>
      </c>
      <c r="Q14" s="139">
        <f t="shared" si="6"/>
        <v>3</v>
      </c>
      <c r="R14" s="140">
        <f t="shared" si="6"/>
        <v>9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'skupina_7-9'!A16</f>
        <v>Středočeský kraj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'skupina_7-9'!A21</f>
        <v>Jižní Čechy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67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124</v>
      </c>
      <c r="C8" s="126" t="s">
        <v>93</v>
      </c>
      <c r="D8" s="127">
        <v>21</v>
      </c>
      <c r="E8" s="128" t="s">
        <v>32</v>
      </c>
      <c r="F8" s="129">
        <v>15</v>
      </c>
      <c r="G8" s="127">
        <v>18</v>
      </c>
      <c r="H8" s="128" t="s">
        <v>32</v>
      </c>
      <c r="I8" s="129">
        <v>21</v>
      </c>
      <c r="J8" s="127"/>
      <c r="K8" s="128" t="s">
        <v>32</v>
      </c>
      <c r="L8" s="129"/>
      <c r="M8" s="130">
        <f aca="true" t="shared" si="0" ref="M8:M13">D8+G8+J8</f>
        <v>39</v>
      </c>
      <c r="N8" s="131">
        <f aca="true" t="shared" si="1" ref="N8:N13">F8+I8+L8</f>
        <v>36</v>
      </c>
      <c r="O8" s="171">
        <f aca="true" t="shared" si="2" ref="O8:O13">IF(D8&gt;F8,1,0)+IF(G8&gt;I8,1,0)+IF(J8&gt;L8,1,0)</f>
        <v>1</v>
      </c>
      <c r="P8" s="172">
        <f aca="true" t="shared" si="3" ref="P8:P13">IF(D8&lt;F8,1,0)+IF(G8&lt;I8,1,0)+IF(J8&lt;L8,1,0)</f>
        <v>1</v>
      </c>
      <c r="Q8" s="174">
        <f aca="true" t="shared" si="4" ref="Q8:R10">IF(O8=1,1,(IF(O8=2,2,0)))</f>
        <v>1</v>
      </c>
      <c r="R8" s="175">
        <f t="shared" si="4"/>
        <v>1</v>
      </c>
      <c r="S8" s="132"/>
    </row>
    <row r="9" spans="1:19" ht="30" customHeight="1">
      <c r="A9" s="125" t="s">
        <v>34</v>
      </c>
      <c r="B9" s="133" t="s">
        <v>125</v>
      </c>
      <c r="C9" s="133" t="s">
        <v>112</v>
      </c>
      <c r="D9" s="127">
        <v>21</v>
      </c>
      <c r="E9" s="127" t="s">
        <v>32</v>
      </c>
      <c r="F9" s="129">
        <v>14</v>
      </c>
      <c r="G9" s="127">
        <v>21</v>
      </c>
      <c r="H9" s="127" t="s">
        <v>32</v>
      </c>
      <c r="I9" s="129">
        <v>10</v>
      </c>
      <c r="J9" s="127"/>
      <c r="K9" s="127" t="s">
        <v>32</v>
      </c>
      <c r="L9" s="129"/>
      <c r="M9" s="130">
        <f t="shared" si="0"/>
        <v>42</v>
      </c>
      <c r="N9" s="131">
        <f t="shared" si="1"/>
        <v>24</v>
      </c>
      <c r="O9" s="171">
        <f t="shared" si="2"/>
        <v>2</v>
      </c>
      <c r="P9" s="172">
        <f t="shared" si="3"/>
        <v>0</v>
      </c>
      <c r="Q9" s="174">
        <f t="shared" si="4"/>
        <v>2</v>
      </c>
      <c r="R9" s="176">
        <f t="shared" si="4"/>
        <v>0</v>
      </c>
      <c r="S9" s="132"/>
    </row>
    <row r="10" spans="1:19" ht="30" customHeight="1">
      <c r="A10" s="125" t="s">
        <v>45</v>
      </c>
      <c r="B10" s="133" t="s">
        <v>126</v>
      </c>
      <c r="C10" s="133" t="s">
        <v>113</v>
      </c>
      <c r="D10" s="127">
        <v>21</v>
      </c>
      <c r="E10" s="127" t="s">
        <v>32</v>
      </c>
      <c r="F10" s="129">
        <v>19</v>
      </c>
      <c r="G10" s="127">
        <v>21</v>
      </c>
      <c r="H10" s="127" t="s">
        <v>32</v>
      </c>
      <c r="I10" s="129">
        <v>8</v>
      </c>
      <c r="J10" s="127"/>
      <c r="K10" s="127" t="s">
        <v>32</v>
      </c>
      <c r="L10" s="129"/>
      <c r="M10" s="130">
        <f t="shared" si="0"/>
        <v>42</v>
      </c>
      <c r="N10" s="131">
        <f t="shared" si="1"/>
        <v>27</v>
      </c>
      <c r="O10" s="171">
        <f t="shared" si="2"/>
        <v>2</v>
      </c>
      <c r="P10" s="172">
        <f t="shared" si="3"/>
        <v>0</v>
      </c>
      <c r="Q10" s="174">
        <f t="shared" si="4"/>
        <v>2</v>
      </c>
      <c r="R10" s="176">
        <f t="shared" si="4"/>
        <v>0</v>
      </c>
      <c r="S10" s="132"/>
    </row>
    <row r="11" spans="1:19" ht="30" customHeight="1">
      <c r="A11" s="125" t="s">
        <v>33</v>
      </c>
      <c r="B11" s="133" t="s">
        <v>127</v>
      </c>
      <c r="C11" s="133" t="s">
        <v>114</v>
      </c>
      <c r="D11" s="127">
        <v>21</v>
      </c>
      <c r="E11" s="127" t="s">
        <v>32</v>
      </c>
      <c r="F11" s="129">
        <v>6</v>
      </c>
      <c r="G11" s="127">
        <v>21</v>
      </c>
      <c r="H11" s="127" t="s">
        <v>32</v>
      </c>
      <c r="I11" s="129">
        <v>6</v>
      </c>
      <c r="J11" s="127"/>
      <c r="K11" s="127" t="s">
        <v>32</v>
      </c>
      <c r="L11" s="129"/>
      <c r="M11" s="130">
        <f t="shared" si="0"/>
        <v>42</v>
      </c>
      <c r="N11" s="131">
        <f t="shared" si="1"/>
        <v>12</v>
      </c>
      <c r="O11" s="171">
        <f t="shared" si="2"/>
        <v>2</v>
      </c>
      <c r="P11" s="172">
        <f t="shared" si="3"/>
        <v>0</v>
      </c>
      <c r="Q11" s="174">
        <f aca="true" t="shared" si="5" ref="Q11:R13">IF(O11=1,1,(IF(O11=2,2,0)))</f>
        <v>2</v>
      </c>
      <c r="R11" s="176">
        <f t="shared" si="5"/>
        <v>0</v>
      </c>
      <c r="S11" s="132"/>
    </row>
    <row r="12" spans="1:19" ht="30" customHeight="1">
      <c r="A12" s="125" t="s">
        <v>35</v>
      </c>
      <c r="B12" s="133" t="s">
        <v>128</v>
      </c>
      <c r="C12" s="133" t="s">
        <v>115</v>
      </c>
      <c r="D12" s="127">
        <v>18</v>
      </c>
      <c r="E12" s="127" t="s">
        <v>32</v>
      </c>
      <c r="F12" s="129">
        <v>21</v>
      </c>
      <c r="G12" s="127">
        <v>14</v>
      </c>
      <c r="H12" s="127" t="s">
        <v>32</v>
      </c>
      <c r="I12" s="129">
        <v>21</v>
      </c>
      <c r="J12" s="127"/>
      <c r="K12" s="127" t="s">
        <v>32</v>
      </c>
      <c r="L12" s="129"/>
      <c r="M12" s="130">
        <f t="shared" si="0"/>
        <v>32</v>
      </c>
      <c r="N12" s="131">
        <f t="shared" si="1"/>
        <v>42</v>
      </c>
      <c r="O12" s="171">
        <f t="shared" si="2"/>
        <v>0</v>
      </c>
      <c r="P12" s="172">
        <f t="shared" si="3"/>
        <v>2</v>
      </c>
      <c r="Q12" s="174">
        <f t="shared" si="5"/>
        <v>0</v>
      </c>
      <c r="R12" s="176">
        <f t="shared" si="5"/>
        <v>2</v>
      </c>
      <c r="S12" s="132"/>
    </row>
    <row r="13" spans="1:19" ht="30" customHeight="1" thickBot="1">
      <c r="A13" s="125" t="s">
        <v>44</v>
      </c>
      <c r="B13" s="134" t="s">
        <v>129</v>
      </c>
      <c r="C13" s="134" t="s">
        <v>116</v>
      </c>
      <c r="D13" s="135">
        <v>21</v>
      </c>
      <c r="E13" s="136" t="s">
        <v>32</v>
      </c>
      <c r="F13" s="137">
        <v>9</v>
      </c>
      <c r="G13" s="135">
        <v>21</v>
      </c>
      <c r="H13" s="136" t="s">
        <v>32</v>
      </c>
      <c r="I13" s="137">
        <v>15</v>
      </c>
      <c r="J13" s="135"/>
      <c r="K13" s="136" t="s">
        <v>32</v>
      </c>
      <c r="L13" s="137"/>
      <c r="M13" s="130">
        <f t="shared" si="0"/>
        <v>42</v>
      </c>
      <c r="N13" s="131">
        <f t="shared" si="1"/>
        <v>24</v>
      </c>
      <c r="O13" s="171">
        <f t="shared" si="2"/>
        <v>2</v>
      </c>
      <c r="P13" s="172">
        <f t="shared" si="3"/>
        <v>0</v>
      </c>
      <c r="Q13" s="174">
        <f t="shared" si="5"/>
        <v>2</v>
      </c>
      <c r="R13" s="177">
        <f t="shared" si="5"/>
        <v>0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Středočeský kraj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239</v>
      </c>
      <c r="N14" s="140">
        <f t="shared" si="6"/>
        <v>165</v>
      </c>
      <c r="O14" s="180">
        <f t="shared" si="6"/>
        <v>9</v>
      </c>
      <c r="P14" s="141">
        <f t="shared" si="6"/>
        <v>3</v>
      </c>
      <c r="Q14" s="139">
        <f t="shared" si="6"/>
        <v>9</v>
      </c>
      <c r="R14" s="140">
        <f t="shared" si="6"/>
        <v>3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62</v>
      </c>
    </row>
    <row r="2" spans="1:22" ht="15">
      <c r="A2" s="2" t="s">
        <v>1</v>
      </c>
      <c r="B2" s="4" t="s">
        <v>18</v>
      </c>
      <c r="N2" s="185" t="s">
        <v>55</v>
      </c>
      <c r="O2" s="185"/>
      <c r="P2" s="185"/>
      <c r="Q2" s="185"/>
      <c r="R2" s="185"/>
      <c r="S2" s="185"/>
      <c r="T2" s="185"/>
      <c r="U2" s="185"/>
      <c r="V2" s="185"/>
    </row>
    <row r="3" spans="1:22" ht="15">
      <c r="A3" s="2" t="s">
        <v>2</v>
      </c>
      <c r="B3" s="90" t="s">
        <v>63</v>
      </c>
      <c r="N3" s="185"/>
      <c r="O3" s="185"/>
      <c r="P3" s="185"/>
      <c r="Q3" s="185"/>
      <c r="R3" s="185"/>
      <c r="S3" s="185"/>
      <c r="T3" s="185"/>
      <c r="U3" s="185"/>
      <c r="V3" s="185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186" t="str">
        <f>A11</f>
        <v>Výběr Západočeské oblasti</v>
      </c>
      <c r="C7" s="187"/>
      <c r="D7" s="187"/>
      <c r="E7" s="188"/>
      <c r="F7" s="186" t="str">
        <f>A16</f>
        <v>Jižní Morava</v>
      </c>
      <c r="G7" s="187"/>
      <c r="H7" s="187"/>
      <c r="I7" s="188"/>
      <c r="J7" s="186" t="str">
        <f>A21</f>
        <v>Východní Čechy</v>
      </c>
      <c r="K7" s="187"/>
      <c r="L7" s="187"/>
      <c r="M7" s="189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186"/>
      <c r="C8" s="187"/>
      <c r="D8" s="187"/>
      <c r="E8" s="188"/>
      <c r="F8" s="186"/>
      <c r="G8" s="187"/>
      <c r="H8" s="187"/>
      <c r="I8" s="188"/>
      <c r="J8" s="186"/>
      <c r="K8" s="187"/>
      <c r="L8" s="187"/>
      <c r="M8" s="189"/>
      <c r="N8" s="190" t="s">
        <v>4</v>
      </c>
      <c r="O8" s="191"/>
      <c r="P8" s="192" t="s">
        <v>5</v>
      </c>
      <c r="Q8" s="191"/>
      <c r="R8" s="193" t="s">
        <v>6</v>
      </c>
      <c r="S8" s="191"/>
      <c r="T8" s="193" t="s">
        <v>7</v>
      </c>
      <c r="U8" s="191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51"/>
      <c r="C10" s="151"/>
      <c r="D10" s="151"/>
      <c r="E10" s="152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181" t="s">
        <v>73</v>
      </c>
      <c r="B11" s="153"/>
      <c r="C11" s="154"/>
      <c r="D11" s="154"/>
      <c r="E11" s="155"/>
      <c r="F11" s="156"/>
      <c r="G11" s="42">
        <f>'2a.1-2'!Q14</f>
        <v>12</v>
      </c>
      <c r="H11" s="64">
        <f>'2a.1-2'!R14</f>
        <v>0</v>
      </c>
      <c r="I11" s="65"/>
      <c r="J11" s="156"/>
      <c r="K11" s="42">
        <f>'1a.3-1'!R14</f>
        <v>9</v>
      </c>
      <c r="L11" s="64">
        <f>'1a.3-1'!Q14</f>
        <v>3</v>
      </c>
      <c r="M11" s="65"/>
      <c r="N11" s="33"/>
      <c r="O11" s="34"/>
      <c r="P11" s="35"/>
      <c r="Q11" s="36"/>
      <c r="R11" s="43">
        <f>G11+K11</f>
        <v>21</v>
      </c>
      <c r="S11" s="38">
        <f>H11+L11</f>
        <v>3</v>
      </c>
      <c r="T11" s="39"/>
      <c r="U11" s="40"/>
      <c r="V11" s="182">
        <v>1</v>
      </c>
    </row>
    <row r="12" spans="1:22" ht="16.5" customHeight="1">
      <c r="A12" s="181"/>
      <c r="B12" s="153"/>
      <c r="C12" s="154"/>
      <c r="D12" s="154"/>
      <c r="E12" s="155"/>
      <c r="F12" s="156"/>
      <c r="G12" s="44">
        <f>'2a.1-2'!O14</f>
        <v>12</v>
      </c>
      <c r="H12" s="44">
        <f>'2a.1-2'!P14</f>
        <v>0</v>
      </c>
      <c r="I12" s="65"/>
      <c r="J12" s="156"/>
      <c r="K12" s="44">
        <f>'1a.3-1'!P14</f>
        <v>9</v>
      </c>
      <c r="L12" s="44">
        <f>'1a.3-1'!O14</f>
        <v>3</v>
      </c>
      <c r="M12" s="65"/>
      <c r="N12" s="33"/>
      <c r="O12" s="34"/>
      <c r="P12" s="35">
        <f>G12+K12</f>
        <v>21</v>
      </c>
      <c r="Q12" s="36">
        <f>H12+L12</f>
        <v>3</v>
      </c>
      <c r="R12" s="37"/>
      <c r="S12" s="38"/>
      <c r="T12" s="183">
        <v>6</v>
      </c>
      <c r="U12" s="184"/>
      <c r="V12" s="182"/>
    </row>
    <row r="13" spans="1:22" ht="16.5" customHeight="1">
      <c r="A13" s="41"/>
      <c r="B13" s="151"/>
      <c r="C13" s="151"/>
      <c r="D13" s="151"/>
      <c r="E13" s="152"/>
      <c r="F13" s="71"/>
      <c r="G13" s="45">
        <f>'2a.1-2'!M14</f>
        <v>252</v>
      </c>
      <c r="H13" s="46">
        <f>'2a.1-2'!N14</f>
        <v>131</v>
      </c>
      <c r="I13" s="67"/>
      <c r="J13" s="71"/>
      <c r="K13" s="45">
        <f>'1a.3-1'!N14</f>
        <v>242</v>
      </c>
      <c r="L13" s="46">
        <f>'1a.3-1'!M14</f>
        <v>155</v>
      </c>
      <c r="M13" s="67"/>
      <c r="N13" s="47">
        <f>G13+K13</f>
        <v>494</v>
      </c>
      <c r="O13" s="34">
        <f>H13+L13</f>
        <v>286</v>
      </c>
      <c r="P13" s="48"/>
      <c r="Q13" s="36"/>
      <c r="R13" s="37"/>
      <c r="S13" s="38"/>
      <c r="T13" s="39"/>
      <c r="U13" s="40"/>
      <c r="V13" s="182"/>
    </row>
    <row r="14" spans="1:22" ht="16.5" customHeight="1">
      <c r="A14" s="49"/>
      <c r="B14" s="157"/>
      <c r="C14" s="157"/>
      <c r="D14" s="157"/>
      <c r="E14" s="158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59"/>
      <c r="G15" s="160"/>
      <c r="H15" s="160"/>
      <c r="I15" s="161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181" t="s">
        <v>74</v>
      </c>
      <c r="B16" s="64"/>
      <c r="C16" s="42">
        <f>H11</f>
        <v>0</v>
      </c>
      <c r="D16" s="64">
        <f>G11</f>
        <v>12</v>
      </c>
      <c r="E16" s="65"/>
      <c r="F16" s="162"/>
      <c r="G16" s="154"/>
      <c r="H16" s="154"/>
      <c r="I16" s="155"/>
      <c r="J16" s="156"/>
      <c r="K16" s="42">
        <f>'3a.2-3'!Q14</f>
        <v>6</v>
      </c>
      <c r="L16" s="64">
        <f>'3a.2-3'!R14</f>
        <v>6</v>
      </c>
      <c r="M16" s="65"/>
      <c r="N16" s="33"/>
      <c r="O16" s="34"/>
      <c r="P16" s="48"/>
      <c r="Q16" s="36"/>
      <c r="R16" s="43">
        <f>C16+K16</f>
        <v>6</v>
      </c>
      <c r="S16" s="38">
        <f>D16+L16</f>
        <v>18</v>
      </c>
      <c r="T16" s="39"/>
      <c r="U16" s="40"/>
      <c r="V16" s="182">
        <v>3</v>
      </c>
    </row>
    <row r="17" spans="1:22" ht="16.5" customHeight="1">
      <c r="A17" s="181"/>
      <c r="B17" s="66"/>
      <c r="C17" s="44">
        <f>H12</f>
        <v>0</v>
      </c>
      <c r="D17" s="44">
        <f>G12</f>
        <v>12</v>
      </c>
      <c r="E17" s="67"/>
      <c r="F17" s="162"/>
      <c r="G17" s="154"/>
      <c r="H17" s="154"/>
      <c r="I17" s="155"/>
      <c r="J17" s="156"/>
      <c r="K17" s="44">
        <f>'3a.2-3'!O14</f>
        <v>6</v>
      </c>
      <c r="L17" s="44">
        <f>'3a.2-3'!P14</f>
        <v>6</v>
      </c>
      <c r="M17" s="65"/>
      <c r="N17" s="33"/>
      <c r="O17" s="34"/>
      <c r="P17" s="48">
        <f>C17+K17</f>
        <v>6</v>
      </c>
      <c r="Q17" s="36">
        <f>D17+L17</f>
        <v>18</v>
      </c>
      <c r="R17" s="37"/>
      <c r="S17" s="38"/>
      <c r="T17" s="183">
        <v>3</v>
      </c>
      <c r="U17" s="184"/>
      <c r="V17" s="182"/>
    </row>
    <row r="18" spans="1:22" ht="16.5" customHeight="1">
      <c r="A18" s="41"/>
      <c r="B18" s="163"/>
      <c r="C18" s="45">
        <f>H13</f>
        <v>131</v>
      </c>
      <c r="D18" s="46">
        <f>G13</f>
        <v>252</v>
      </c>
      <c r="E18" s="67"/>
      <c r="F18" s="164"/>
      <c r="G18" s="151"/>
      <c r="H18" s="151"/>
      <c r="I18" s="152"/>
      <c r="J18" s="71"/>
      <c r="K18" s="45">
        <f>'3a.2-3'!M14</f>
        <v>169</v>
      </c>
      <c r="L18" s="46">
        <f>'3a.2-3'!N14</f>
        <v>206</v>
      </c>
      <c r="M18" s="67"/>
      <c r="N18" s="47">
        <f>C18+K18</f>
        <v>300</v>
      </c>
      <c r="O18" s="34">
        <f>D18+L18</f>
        <v>458</v>
      </c>
      <c r="P18" s="48"/>
      <c r="Q18" s="36"/>
      <c r="R18" s="37"/>
      <c r="S18" s="38"/>
      <c r="T18" s="39"/>
      <c r="U18" s="40"/>
      <c r="V18" s="182"/>
    </row>
    <row r="19" spans="1:22" ht="16.5" customHeight="1">
      <c r="A19" s="49"/>
      <c r="B19" s="68"/>
      <c r="C19" s="68"/>
      <c r="D19" s="68"/>
      <c r="E19" s="69"/>
      <c r="F19" s="165"/>
      <c r="G19" s="157"/>
      <c r="H19" s="157"/>
      <c r="I19" s="158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0"/>
      <c r="K20" s="160"/>
      <c r="L20" s="160"/>
      <c r="M20" s="160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181" t="s">
        <v>75</v>
      </c>
      <c r="B21" s="66"/>
      <c r="C21" s="42">
        <f>L11</f>
        <v>3</v>
      </c>
      <c r="D21" s="64">
        <f>K11</f>
        <v>9</v>
      </c>
      <c r="E21" s="67"/>
      <c r="F21" s="71"/>
      <c r="G21" s="42">
        <f>L16</f>
        <v>6</v>
      </c>
      <c r="H21" s="64">
        <f>K16</f>
        <v>6</v>
      </c>
      <c r="I21" s="67"/>
      <c r="J21" s="153"/>
      <c r="K21" s="153"/>
      <c r="L21" s="153"/>
      <c r="M21" s="153"/>
      <c r="N21" s="33"/>
      <c r="O21" s="34"/>
      <c r="P21" s="48"/>
      <c r="Q21" s="36"/>
      <c r="R21" s="43">
        <f>C21+G21</f>
        <v>9</v>
      </c>
      <c r="S21" s="38">
        <f>D21+H21</f>
        <v>15</v>
      </c>
      <c r="T21" s="39"/>
      <c r="U21" s="40"/>
      <c r="V21" s="182">
        <v>2</v>
      </c>
    </row>
    <row r="22" spans="1:22" ht="16.5" customHeight="1">
      <c r="A22" s="181"/>
      <c r="B22" s="66"/>
      <c r="C22" s="44">
        <f>L12</f>
        <v>3</v>
      </c>
      <c r="D22" s="44">
        <f>K12</f>
        <v>9</v>
      </c>
      <c r="E22" s="67"/>
      <c r="F22" s="71"/>
      <c r="G22" s="44">
        <f>L17</f>
        <v>6</v>
      </c>
      <c r="H22" s="44">
        <f>K17</f>
        <v>6</v>
      </c>
      <c r="I22" s="67"/>
      <c r="J22" s="153"/>
      <c r="K22" s="153"/>
      <c r="L22" s="153"/>
      <c r="M22" s="153"/>
      <c r="N22" s="33"/>
      <c r="O22" s="34"/>
      <c r="P22" s="48">
        <f>C22+G22</f>
        <v>9</v>
      </c>
      <c r="Q22" s="36">
        <f>D22+H22</f>
        <v>15</v>
      </c>
      <c r="R22" s="37"/>
      <c r="S22" s="38"/>
      <c r="T22" s="183">
        <v>3</v>
      </c>
      <c r="U22" s="184"/>
      <c r="V22" s="182"/>
    </row>
    <row r="23" spans="1:22" ht="16.5" customHeight="1">
      <c r="A23" s="41"/>
      <c r="B23" s="163"/>
      <c r="C23" s="45">
        <f>L13</f>
        <v>155</v>
      </c>
      <c r="D23" s="46">
        <f>K13</f>
        <v>242</v>
      </c>
      <c r="E23" s="67"/>
      <c r="F23" s="71"/>
      <c r="G23" s="45">
        <f>L18</f>
        <v>206</v>
      </c>
      <c r="H23" s="46">
        <f>K18</f>
        <v>169</v>
      </c>
      <c r="I23" s="67"/>
      <c r="J23" s="151"/>
      <c r="K23" s="151"/>
      <c r="L23" s="151"/>
      <c r="M23" s="151"/>
      <c r="N23" s="47">
        <f>C23+G23</f>
        <v>361</v>
      </c>
      <c r="O23" s="34">
        <f>D23+H23</f>
        <v>411</v>
      </c>
      <c r="P23" s="48"/>
      <c r="Q23" s="36"/>
      <c r="R23" s="37"/>
      <c r="S23" s="38"/>
      <c r="T23" s="39"/>
      <c r="U23" s="40"/>
      <c r="V23" s="182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66"/>
      <c r="K24" s="166"/>
      <c r="L24" s="166"/>
      <c r="M24" s="166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sheetProtection/>
  <mergeCells count="17">
    <mergeCell ref="N2:V3"/>
    <mergeCell ref="T12:U12"/>
    <mergeCell ref="P8:Q8"/>
    <mergeCell ref="N8:O8"/>
    <mergeCell ref="V16:V18"/>
    <mergeCell ref="V21:V23"/>
    <mergeCell ref="R8:S8"/>
    <mergeCell ref="T8:U8"/>
    <mergeCell ref="V11:V13"/>
    <mergeCell ref="T17:U17"/>
    <mergeCell ref="T22:U22"/>
    <mergeCell ref="A11:A12"/>
    <mergeCell ref="A21:A22"/>
    <mergeCell ref="A16:A17"/>
    <mergeCell ref="B7:E8"/>
    <mergeCell ref="F7:I8"/>
    <mergeCell ref="J7:M8"/>
  </mergeCells>
  <printOptions/>
  <pageMargins left="0.53" right="0.55" top="0.68" bottom="0.42" header="0.5118110236220472" footer="0.24"/>
  <pageSetup fitToHeight="1" fitToWidth="1" horizontalDpi="600" verticalDpi="600" orientation="landscape" paperSize="9" r:id="rId1"/>
  <headerFooter alignWithMargins="0">
    <oddFooter>&amp;L&amp;"BrushScript BT,Regular tučné"Kadel Design&amp;"Symbol,obyčejné"&amp;Xâ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8" sqref="B8:B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skupina_A!A21</f>
        <v>Východní Čechy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skupina_A!A11</f>
        <v>Výběr Západočeské oblasti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64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82</v>
      </c>
      <c r="C8" s="126" t="s">
        <v>85</v>
      </c>
      <c r="D8" s="127">
        <v>3</v>
      </c>
      <c r="E8" s="128" t="s">
        <v>32</v>
      </c>
      <c r="F8" s="129">
        <v>21</v>
      </c>
      <c r="G8" s="127">
        <v>13</v>
      </c>
      <c r="H8" s="128" t="s">
        <v>32</v>
      </c>
      <c r="I8" s="129">
        <v>21</v>
      </c>
      <c r="J8" s="127"/>
      <c r="K8" s="128" t="s">
        <v>32</v>
      </c>
      <c r="L8" s="129"/>
      <c r="M8" s="130">
        <f aca="true" t="shared" si="0" ref="M8:M13">D8+G8+J8</f>
        <v>16</v>
      </c>
      <c r="N8" s="131">
        <f aca="true" t="shared" si="1" ref="N8:N13">F8+I8+L8</f>
        <v>42</v>
      </c>
      <c r="O8" s="171">
        <f aca="true" t="shared" si="2" ref="O8:O13">IF(D8&gt;F8,1,0)+IF(G8&gt;I8,1,0)+IF(J8&gt;L8,1,0)</f>
        <v>0</v>
      </c>
      <c r="P8" s="172">
        <f aca="true" t="shared" si="3" ref="P8:P13">IF(D8&lt;F8,1,0)+IF(G8&lt;I8,1,0)+IF(J8&lt;L8,1,0)</f>
        <v>2</v>
      </c>
      <c r="Q8" s="174">
        <f aca="true" t="shared" si="4" ref="Q8:R10">IF(O8=1,1,(IF(O8=2,2,0)))</f>
        <v>0</v>
      </c>
      <c r="R8" s="175">
        <f t="shared" si="4"/>
        <v>2</v>
      </c>
      <c r="S8" s="132"/>
    </row>
    <row r="9" spans="1:19" ht="30" customHeight="1">
      <c r="A9" s="125" t="s">
        <v>34</v>
      </c>
      <c r="B9" s="133" t="s">
        <v>83</v>
      </c>
      <c r="C9" s="133" t="s">
        <v>86</v>
      </c>
      <c r="D9" s="127">
        <v>21</v>
      </c>
      <c r="E9" s="127" t="s">
        <v>32</v>
      </c>
      <c r="F9" s="129">
        <v>16</v>
      </c>
      <c r="G9" s="127">
        <v>21</v>
      </c>
      <c r="H9" s="127" t="s">
        <v>32</v>
      </c>
      <c r="I9" s="129">
        <v>19</v>
      </c>
      <c r="J9" s="127"/>
      <c r="K9" s="127" t="s">
        <v>32</v>
      </c>
      <c r="L9" s="129"/>
      <c r="M9" s="130">
        <f t="shared" si="0"/>
        <v>42</v>
      </c>
      <c r="N9" s="131">
        <f t="shared" si="1"/>
        <v>35</v>
      </c>
      <c r="O9" s="171">
        <f t="shared" si="2"/>
        <v>2</v>
      </c>
      <c r="P9" s="172">
        <f t="shared" si="3"/>
        <v>0</v>
      </c>
      <c r="Q9" s="174">
        <f t="shared" si="4"/>
        <v>2</v>
      </c>
      <c r="R9" s="176">
        <f t="shared" si="4"/>
        <v>0</v>
      </c>
      <c r="S9" s="132"/>
    </row>
    <row r="10" spans="1:19" ht="30" customHeight="1">
      <c r="A10" s="125" t="s">
        <v>45</v>
      </c>
      <c r="B10" s="133" t="s">
        <v>84</v>
      </c>
      <c r="C10" s="133" t="s">
        <v>87</v>
      </c>
      <c r="D10" s="127">
        <v>21</v>
      </c>
      <c r="E10" s="127" t="s">
        <v>32</v>
      </c>
      <c r="F10" s="129">
        <v>18</v>
      </c>
      <c r="G10" s="127">
        <v>20</v>
      </c>
      <c r="H10" s="127" t="s">
        <v>32</v>
      </c>
      <c r="I10" s="129">
        <v>21</v>
      </c>
      <c r="J10" s="127"/>
      <c r="K10" s="127" t="s">
        <v>32</v>
      </c>
      <c r="L10" s="129"/>
      <c r="M10" s="130">
        <f t="shared" si="0"/>
        <v>41</v>
      </c>
      <c r="N10" s="131">
        <f t="shared" si="1"/>
        <v>39</v>
      </c>
      <c r="O10" s="171">
        <f t="shared" si="2"/>
        <v>1</v>
      </c>
      <c r="P10" s="172">
        <f t="shared" si="3"/>
        <v>1</v>
      </c>
      <c r="Q10" s="174">
        <f t="shared" si="4"/>
        <v>1</v>
      </c>
      <c r="R10" s="176">
        <f t="shared" si="4"/>
        <v>1</v>
      </c>
      <c r="S10" s="132"/>
    </row>
    <row r="11" spans="1:19" ht="30" customHeight="1">
      <c r="A11" s="125" t="s">
        <v>33</v>
      </c>
      <c r="B11" s="133" t="s">
        <v>94</v>
      </c>
      <c r="C11" s="133" t="s">
        <v>97</v>
      </c>
      <c r="D11" s="127">
        <v>9</v>
      </c>
      <c r="E11" s="127" t="s">
        <v>32</v>
      </c>
      <c r="F11" s="129">
        <v>21</v>
      </c>
      <c r="G11" s="127">
        <v>9</v>
      </c>
      <c r="H11" s="127" t="s">
        <v>32</v>
      </c>
      <c r="I11" s="129">
        <v>21</v>
      </c>
      <c r="J11" s="127"/>
      <c r="K11" s="127" t="s">
        <v>32</v>
      </c>
      <c r="L11" s="129"/>
      <c r="M11" s="130">
        <f t="shared" si="0"/>
        <v>18</v>
      </c>
      <c r="N11" s="131">
        <f t="shared" si="1"/>
        <v>42</v>
      </c>
      <c r="O11" s="171">
        <f t="shared" si="2"/>
        <v>0</v>
      </c>
      <c r="P11" s="172">
        <f t="shared" si="3"/>
        <v>2</v>
      </c>
      <c r="Q11" s="174">
        <f aca="true" t="shared" si="5" ref="Q11:R13">IF(O11=1,1,(IF(O11=2,2,0)))</f>
        <v>0</v>
      </c>
      <c r="R11" s="176">
        <f t="shared" si="5"/>
        <v>2</v>
      </c>
      <c r="S11" s="132"/>
    </row>
    <row r="12" spans="1:19" ht="30" customHeight="1">
      <c r="A12" s="125" t="s">
        <v>35</v>
      </c>
      <c r="B12" s="133" t="s">
        <v>95</v>
      </c>
      <c r="C12" s="133" t="s">
        <v>98</v>
      </c>
      <c r="D12" s="127">
        <v>15</v>
      </c>
      <c r="E12" s="127" t="s">
        <v>32</v>
      </c>
      <c r="F12" s="129">
        <v>21</v>
      </c>
      <c r="G12" s="127">
        <v>10</v>
      </c>
      <c r="H12" s="127" t="s">
        <v>32</v>
      </c>
      <c r="I12" s="129">
        <v>21</v>
      </c>
      <c r="J12" s="127"/>
      <c r="K12" s="127" t="s">
        <v>32</v>
      </c>
      <c r="L12" s="129"/>
      <c r="M12" s="130">
        <f t="shared" si="0"/>
        <v>25</v>
      </c>
      <c r="N12" s="131">
        <f t="shared" si="1"/>
        <v>42</v>
      </c>
      <c r="O12" s="171">
        <f t="shared" si="2"/>
        <v>0</v>
      </c>
      <c r="P12" s="172">
        <f t="shared" si="3"/>
        <v>2</v>
      </c>
      <c r="Q12" s="174">
        <f t="shared" si="5"/>
        <v>0</v>
      </c>
      <c r="R12" s="176">
        <f t="shared" si="5"/>
        <v>2</v>
      </c>
      <c r="S12" s="132"/>
    </row>
    <row r="13" spans="1:19" ht="30" customHeight="1" thickBot="1">
      <c r="A13" s="125" t="s">
        <v>44</v>
      </c>
      <c r="B13" s="134" t="s">
        <v>96</v>
      </c>
      <c r="C13" s="134" t="s">
        <v>99</v>
      </c>
      <c r="D13" s="135">
        <v>9</v>
      </c>
      <c r="E13" s="136" t="s">
        <v>32</v>
      </c>
      <c r="F13" s="137">
        <v>21</v>
      </c>
      <c r="G13" s="135">
        <v>4</v>
      </c>
      <c r="H13" s="136" t="s">
        <v>32</v>
      </c>
      <c r="I13" s="137">
        <v>21</v>
      </c>
      <c r="J13" s="135"/>
      <c r="K13" s="136" t="s">
        <v>32</v>
      </c>
      <c r="L13" s="137"/>
      <c r="M13" s="130">
        <f t="shared" si="0"/>
        <v>13</v>
      </c>
      <c r="N13" s="131">
        <f t="shared" si="1"/>
        <v>42</v>
      </c>
      <c r="O13" s="171">
        <f t="shared" si="2"/>
        <v>0</v>
      </c>
      <c r="P13" s="172">
        <f t="shared" si="3"/>
        <v>2</v>
      </c>
      <c r="Q13" s="174">
        <f t="shared" si="5"/>
        <v>0</v>
      </c>
      <c r="R13" s="177">
        <f t="shared" si="5"/>
        <v>2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Výběr Západočeské oblasti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155</v>
      </c>
      <c r="N14" s="140">
        <f t="shared" si="6"/>
        <v>242</v>
      </c>
      <c r="O14" s="180">
        <f t="shared" si="6"/>
        <v>3</v>
      </c>
      <c r="P14" s="140">
        <f t="shared" si="6"/>
        <v>9</v>
      </c>
      <c r="Q14" s="139">
        <f t="shared" si="6"/>
        <v>3</v>
      </c>
      <c r="R14" s="140">
        <f t="shared" si="6"/>
        <v>9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2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skupina_A!A11</f>
        <v>Výběr Západočeské oblasti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skupina_A!A16</f>
        <v>Jižní Morava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64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85</v>
      </c>
      <c r="C8" s="126" t="s">
        <v>117</v>
      </c>
      <c r="D8" s="127">
        <v>21</v>
      </c>
      <c r="E8" s="128" t="s">
        <v>32</v>
      </c>
      <c r="F8" s="129">
        <v>7</v>
      </c>
      <c r="G8" s="127">
        <v>21</v>
      </c>
      <c r="H8" s="128" t="s">
        <v>32</v>
      </c>
      <c r="I8" s="129">
        <v>4</v>
      </c>
      <c r="J8" s="127"/>
      <c r="K8" s="128" t="s">
        <v>32</v>
      </c>
      <c r="L8" s="129"/>
      <c r="M8" s="130">
        <f aca="true" t="shared" si="0" ref="M8:M13">D8+G8+J8</f>
        <v>42</v>
      </c>
      <c r="N8" s="131">
        <f aca="true" t="shared" si="1" ref="N8:N13">F8+I8+L8</f>
        <v>11</v>
      </c>
      <c r="O8" s="171">
        <f aca="true" t="shared" si="2" ref="O8:O13">IF(D8&gt;F8,1,0)+IF(G8&gt;I8,1,0)+IF(J8&gt;L8,1,0)</f>
        <v>2</v>
      </c>
      <c r="P8" s="172">
        <f aca="true" t="shared" si="3" ref="P8:P13">IF(D8&lt;F8,1,0)+IF(G8&lt;I8,1,0)+IF(J8&lt;L8,1,0)</f>
        <v>0</v>
      </c>
      <c r="Q8" s="174">
        <f aca="true" t="shared" si="4" ref="Q8:R10">IF(O8=1,1,(IF(O8=2,2,0)))</f>
        <v>2</v>
      </c>
      <c r="R8" s="175">
        <f t="shared" si="4"/>
        <v>0</v>
      </c>
      <c r="S8" s="132"/>
    </row>
    <row r="9" spans="1:19" ht="30" customHeight="1">
      <c r="A9" s="125" t="s">
        <v>34</v>
      </c>
      <c r="B9" s="133" t="s">
        <v>86</v>
      </c>
      <c r="C9" s="133" t="s">
        <v>118</v>
      </c>
      <c r="D9" s="127">
        <v>21</v>
      </c>
      <c r="E9" s="127" t="s">
        <v>32</v>
      </c>
      <c r="F9" s="129">
        <v>11</v>
      </c>
      <c r="G9" s="127">
        <v>21</v>
      </c>
      <c r="H9" s="127" t="s">
        <v>32</v>
      </c>
      <c r="I9" s="129">
        <v>8</v>
      </c>
      <c r="J9" s="127"/>
      <c r="K9" s="127" t="s">
        <v>32</v>
      </c>
      <c r="L9" s="129"/>
      <c r="M9" s="130">
        <f t="shared" si="0"/>
        <v>42</v>
      </c>
      <c r="N9" s="131">
        <f t="shared" si="1"/>
        <v>19</v>
      </c>
      <c r="O9" s="171">
        <f t="shared" si="2"/>
        <v>2</v>
      </c>
      <c r="P9" s="172">
        <f t="shared" si="3"/>
        <v>0</v>
      </c>
      <c r="Q9" s="174">
        <f t="shared" si="4"/>
        <v>2</v>
      </c>
      <c r="R9" s="176">
        <f t="shared" si="4"/>
        <v>0</v>
      </c>
      <c r="S9" s="132"/>
    </row>
    <row r="10" spans="1:19" ht="30" customHeight="1">
      <c r="A10" s="125" t="s">
        <v>45</v>
      </c>
      <c r="B10" s="133" t="s">
        <v>87</v>
      </c>
      <c r="C10" s="133" t="s">
        <v>119</v>
      </c>
      <c r="D10" s="127">
        <v>21</v>
      </c>
      <c r="E10" s="127" t="s">
        <v>32</v>
      </c>
      <c r="F10" s="129">
        <v>13</v>
      </c>
      <c r="G10" s="127">
        <v>21</v>
      </c>
      <c r="H10" s="127" t="s">
        <v>32</v>
      </c>
      <c r="I10" s="129">
        <v>13</v>
      </c>
      <c r="J10" s="127"/>
      <c r="K10" s="127" t="s">
        <v>32</v>
      </c>
      <c r="L10" s="129"/>
      <c r="M10" s="130">
        <f t="shared" si="0"/>
        <v>42</v>
      </c>
      <c r="N10" s="131">
        <f t="shared" si="1"/>
        <v>26</v>
      </c>
      <c r="O10" s="171">
        <f t="shared" si="2"/>
        <v>2</v>
      </c>
      <c r="P10" s="172">
        <f t="shared" si="3"/>
        <v>0</v>
      </c>
      <c r="Q10" s="174">
        <f t="shared" si="4"/>
        <v>2</v>
      </c>
      <c r="R10" s="176">
        <f t="shared" si="4"/>
        <v>0</v>
      </c>
      <c r="S10" s="132"/>
    </row>
    <row r="11" spans="1:19" ht="30" customHeight="1">
      <c r="A11" s="125" t="s">
        <v>33</v>
      </c>
      <c r="B11" s="133" t="s">
        <v>97</v>
      </c>
      <c r="C11" s="133" t="s">
        <v>120</v>
      </c>
      <c r="D11" s="127">
        <v>21</v>
      </c>
      <c r="E11" s="127" t="s">
        <v>32</v>
      </c>
      <c r="F11" s="129">
        <v>16</v>
      </c>
      <c r="G11" s="127">
        <v>21</v>
      </c>
      <c r="H11" s="127" t="s">
        <v>32</v>
      </c>
      <c r="I11" s="129">
        <v>19</v>
      </c>
      <c r="J11" s="127"/>
      <c r="K11" s="127" t="s">
        <v>32</v>
      </c>
      <c r="L11" s="129"/>
      <c r="M11" s="130">
        <f t="shared" si="0"/>
        <v>42</v>
      </c>
      <c r="N11" s="131">
        <f t="shared" si="1"/>
        <v>35</v>
      </c>
      <c r="O11" s="171">
        <f t="shared" si="2"/>
        <v>2</v>
      </c>
      <c r="P11" s="172">
        <f t="shared" si="3"/>
        <v>0</v>
      </c>
      <c r="Q11" s="174">
        <f aca="true" t="shared" si="5" ref="Q11:R13">IF(O11=1,1,(IF(O11=2,2,0)))</f>
        <v>2</v>
      </c>
      <c r="R11" s="176">
        <f t="shared" si="5"/>
        <v>0</v>
      </c>
      <c r="S11" s="132"/>
    </row>
    <row r="12" spans="1:19" ht="30" customHeight="1">
      <c r="A12" s="125" t="s">
        <v>35</v>
      </c>
      <c r="B12" s="133" t="s">
        <v>98</v>
      </c>
      <c r="C12" s="133" t="s">
        <v>121</v>
      </c>
      <c r="D12" s="127">
        <v>21</v>
      </c>
      <c r="E12" s="127" t="s">
        <v>32</v>
      </c>
      <c r="F12" s="129">
        <v>1</v>
      </c>
      <c r="G12" s="127">
        <v>21</v>
      </c>
      <c r="H12" s="127" t="s">
        <v>32</v>
      </c>
      <c r="I12" s="129">
        <v>11</v>
      </c>
      <c r="J12" s="127"/>
      <c r="K12" s="127" t="s">
        <v>32</v>
      </c>
      <c r="L12" s="129"/>
      <c r="M12" s="130">
        <f t="shared" si="0"/>
        <v>42</v>
      </c>
      <c r="N12" s="131">
        <f t="shared" si="1"/>
        <v>12</v>
      </c>
      <c r="O12" s="171">
        <f t="shared" si="2"/>
        <v>2</v>
      </c>
      <c r="P12" s="172">
        <f t="shared" si="3"/>
        <v>0</v>
      </c>
      <c r="Q12" s="174">
        <f t="shared" si="5"/>
        <v>2</v>
      </c>
      <c r="R12" s="176">
        <f t="shared" si="5"/>
        <v>0</v>
      </c>
      <c r="S12" s="132"/>
    </row>
    <row r="13" spans="1:19" ht="30" customHeight="1" thickBot="1">
      <c r="A13" s="125" t="s">
        <v>44</v>
      </c>
      <c r="B13" s="134" t="s">
        <v>99</v>
      </c>
      <c r="C13" s="134" t="s">
        <v>122</v>
      </c>
      <c r="D13" s="135">
        <v>21</v>
      </c>
      <c r="E13" s="136" t="s">
        <v>32</v>
      </c>
      <c r="F13" s="137">
        <v>17</v>
      </c>
      <c r="G13" s="135">
        <v>21</v>
      </c>
      <c r="H13" s="136" t="s">
        <v>32</v>
      </c>
      <c r="I13" s="137">
        <v>11</v>
      </c>
      <c r="J13" s="135"/>
      <c r="K13" s="136" t="s">
        <v>32</v>
      </c>
      <c r="L13" s="137"/>
      <c r="M13" s="130">
        <f t="shared" si="0"/>
        <v>42</v>
      </c>
      <c r="N13" s="131">
        <f t="shared" si="1"/>
        <v>28</v>
      </c>
      <c r="O13" s="171">
        <f t="shared" si="2"/>
        <v>2</v>
      </c>
      <c r="P13" s="172">
        <f t="shared" si="3"/>
        <v>0</v>
      </c>
      <c r="Q13" s="174">
        <f t="shared" si="5"/>
        <v>2</v>
      </c>
      <c r="R13" s="177">
        <f t="shared" si="5"/>
        <v>0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Výběr Západočeské oblasti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252</v>
      </c>
      <c r="N14" s="140">
        <f t="shared" si="6"/>
        <v>131</v>
      </c>
      <c r="O14" s="180">
        <f t="shared" si="6"/>
        <v>12</v>
      </c>
      <c r="P14" s="141">
        <f t="shared" si="6"/>
        <v>0</v>
      </c>
      <c r="Q14" s="139">
        <f t="shared" si="6"/>
        <v>12</v>
      </c>
      <c r="R14" s="140">
        <f t="shared" si="6"/>
        <v>0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M6:N6"/>
    <mergeCell ref="O6:P6"/>
    <mergeCell ref="Q6:R6"/>
    <mergeCell ref="D6:L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2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skupina_A!A16</f>
        <v>Jižní Morava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skupina_A!A21</f>
        <v>Východní Čechy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64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117</v>
      </c>
      <c r="C8" s="126" t="s">
        <v>82</v>
      </c>
      <c r="D8" s="127">
        <v>2</v>
      </c>
      <c r="E8" s="128" t="s">
        <v>32</v>
      </c>
      <c r="F8" s="129">
        <v>21</v>
      </c>
      <c r="G8" s="127">
        <v>6</v>
      </c>
      <c r="H8" s="128" t="s">
        <v>32</v>
      </c>
      <c r="I8" s="129">
        <v>21</v>
      </c>
      <c r="J8" s="127"/>
      <c r="K8" s="128" t="s">
        <v>32</v>
      </c>
      <c r="L8" s="129"/>
      <c r="M8" s="130">
        <f aca="true" t="shared" si="0" ref="M8:M13">D8+G8+J8</f>
        <v>8</v>
      </c>
      <c r="N8" s="131">
        <f aca="true" t="shared" si="1" ref="N8:N13">F8+I8+L8</f>
        <v>42</v>
      </c>
      <c r="O8" s="171">
        <f aca="true" t="shared" si="2" ref="O8:O13">IF(D8&gt;F8,1,0)+IF(G8&gt;I8,1,0)+IF(J8&gt;L8,1,0)</f>
        <v>0</v>
      </c>
      <c r="P8" s="172">
        <f aca="true" t="shared" si="3" ref="P8:P13">IF(D8&lt;F8,1,0)+IF(G8&lt;I8,1,0)+IF(J8&lt;L8,1,0)</f>
        <v>2</v>
      </c>
      <c r="Q8" s="174">
        <f aca="true" t="shared" si="4" ref="Q8:R13">IF(O8=1,1,(IF(O8=2,2,0)))</f>
        <v>0</v>
      </c>
      <c r="R8" s="175">
        <f t="shared" si="4"/>
        <v>2</v>
      </c>
      <c r="S8" s="132"/>
    </row>
    <row r="9" spans="1:19" ht="30" customHeight="1">
      <c r="A9" s="125" t="s">
        <v>34</v>
      </c>
      <c r="B9" s="133" t="s">
        <v>118</v>
      </c>
      <c r="C9" s="133" t="s">
        <v>83</v>
      </c>
      <c r="D9" s="127">
        <v>7</v>
      </c>
      <c r="E9" s="127" t="s">
        <v>32</v>
      </c>
      <c r="F9" s="129">
        <v>21</v>
      </c>
      <c r="G9" s="127">
        <v>5</v>
      </c>
      <c r="H9" s="127" t="s">
        <v>32</v>
      </c>
      <c r="I9" s="129">
        <v>21</v>
      </c>
      <c r="J9" s="127"/>
      <c r="K9" s="127" t="s">
        <v>32</v>
      </c>
      <c r="L9" s="129"/>
      <c r="M9" s="130">
        <f t="shared" si="0"/>
        <v>12</v>
      </c>
      <c r="N9" s="131">
        <f t="shared" si="1"/>
        <v>42</v>
      </c>
      <c r="O9" s="171">
        <f t="shared" si="2"/>
        <v>0</v>
      </c>
      <c r="P9" s="172">
        <f t="shared" si="3"/>
        <v>2</v>
      </c>
      <c r="Q9" s="174">
        <f t="shared" si="4"/>
        <v>0</v>
      </c>
      <c r="R9" s="176">
        <f t="shared" si="4"/>
        <v>2</v>
      </c>
      <c r="S9" s="132"/>
    </row>
    <row r="10" spans="1:19" ht="30" customHeight="1">
      <c r="A10" s="125" t="s">
        <v>45</v>
      </c>
      <c r="B10" s="133" t="s">
        <v>119</v>
      </c>
      <c r="C10" s="133" t="s">
        <v>84</v>
      </c>
      <c r="D10" s="127">
        <v>14</v>
      </c>
      <c r="E10" s="127" t="s">
        <v>32</v>
      </c>
      <c r="F10" s="129">
        <v>21</v>
      </c>
      <c r="G10" s="127">
        <v>9</v>
      </c>
      <c r="H10" s="127" t="s">
        <v>32</v>
      </c>
      <c r="I10" s="129">
        <v>21</v>
      </c>
      <c r="J10" s="127"/>
      <c r="K10" s="127" t="s">
        <v>32</v>
      </c>
      <c r="L10" s="129"/>
      <c r="M10" s="130">
        <f t="shared" si="0"/>
        <v>23</v>
      </c>
      <c r="N10" s="131">
        <f t="shared" si="1"/>
        <v>42</v>
      </c>
      <c r="O10" s="171">
        <f t="shared" si="2"/>
        <v>0</v>
      </c>
      <c r="P10" s="172">
        <f t="shared" si="3"/>
        <v>2</v>
      </c>
      <c r="Q10" s="174">
        <f t="shared" si="4"/>
        <v>0</v>
      </c>
      <c r="R10" s="176">
        <f t="shared" si="4"/>
        <v>2</v>
      </c>
      <c r="S10" s="132"/>
    </row>
    <row r="11" spans="1:19" ht="30" customHeight="1">
      <c r="A11" s="125" t="s">
        <v>33</v>
      </c>
      <c r="B11" s="133" t="s">
        <v>120</v>
      </c>
      <c r="C11" s="133" t="s">
        <v>94</v>
      </c>
      <c r="D11" s="127">
        <v>21</v>
      </c>
      <c r="E11" s="127" t="s">
        <v>32</v>
      </c>
      <c r="F11" s="129">
        <v>18</v>
      </c>
      <c r="G11" s="127">
        <v>21</v>
      </c>
      <c r="H11" s="127" t="s">
        <v>32</v>
      </c>
      <c r="I11" s="129">
        <v>12</v>
      </c>
      <c r="J11" s="127"/>
      <c r="K11" s="127" t="s">
        <v>32</v>
      </c>
      <c r="L11" s="129"/>
      <c r="M11" s="130">
        <f t="shared" si="0"/>
        <v>42</v>
      </c>
      <c r="N11" s="131">
        <f t="shared" si="1"/>
        <v>30</v>
      </c>
      <c r="O11" s="171">
        <f t="shared" si="2"/>
        <v>2</v>
      </c>
      <c r="P11" s="172">
        <f t="shared" si="3"/>
        <v>0</v>
      </c>
      <c r="Q11" s="174">
        <f t="shared" si="4"/>
        <v>2</v>
      </c>
      <c r="R11" s="176">
        <f t="shared" si="4"/>
        <v>0</v>
      </c>
      <c r="S11" s="132"/>
    </row>
    <row r="12" spans="1:19" ht="30" customHeight="1">
      <c r="A12" s="125" t="s">
        <v>35</v>
      </c>
      <c r="B12" s="133" t="s">
        <v>121</v>
      </c>
      <c r="C12" s="133" t="s">
        <v>95</v>
      </c>
      <c r="D12" s="127">
        <v>21</v>
      </c>
      <c r="E12" s="127" t="s">
        <v>32</v>
      </c>
      <c r="F12" s="129">
        <v>20</v>
      </c>
      <c r="G12" s="127">
        <v>21</v>
      </c>
      <c r="H12" s="127" t="s">
        <v>32</v>
      </c>
      <c r="I12" s="129">
        <v>19</v>
      </c>
      <c r="J12" s="127"/>
      <c r="K12" s="127" t="s">
        <v>32</v>
      </c>
      <c r="L12" s="129"/>
      <c r="M12" s="130">
        <f t="shared" si="0"/>
        <v>42</v>
      </c>
      <c r="N12" s="131">
        <f t="shared" si="1"/>
        <v>39</v>
      </c>
      <c r="O12" s="171">
        <f t="shared" si="2"/>
        <v>2</v>
      </c>
      <c r="P12" s="172">
        <f t="shared" si="3"/>
        <v>0</v>
      </c>
      <c r="Q12" s="174">
        <f t="shared" si="4"/>
        <v>2</v>
      </c>
      <c r="R12" s="176">
        <f t="shared" si="4"/>
        <v>0</v>
      </c>
      <c r="S12" s="132"/>
    </row>
    <row r="13" spans="1:19" ht="30" customHeight="1" thickBot="1">
      <c r="A13" s="125" t="s">
        <v>44</v>
      </c>
      <c r="B13" s="134" t="s">
        <v>122</v>
      </c>
      <c r="C13" s="134" t="s">
        <v>96</v>
      </c>
      <c r="D13" s="135">
        <v>21</v>
      </c>
      <c r="E13" s="136" t="s">
        <v>32</v>
      </c>
      <c r="F13" s="137">
        <v>6</v>
      </c>
      <c r="G13" s="135">
        <v>21</v>
      </c>
      <c r="H13" s="136" t="s">
        <v>32</v>
      </c>
      <c r="I13" s="137">
        <v>5</v>
      </c>
      <c r="J13" s="135"/>
      <c r="K13" s="136" t="s">
        <v>32</v>
      </c>
      <c r="L13" s="137"/>
      <c r="M13" s="130">
        <f t="shared" si="0"/>
        <v>42</v>
      </c>
      <c r="N13" s="131">
        <f t="shared" si="1"/>
        <v>11</v>
      </c>
      <c r="O13" s="171">
        <f t="shared" si="2"/>
        <v>2</v>
      </c>
      <c r="P13" s="172">
        <f t="shared" si="3"/>
        <v>0</v>
      </c>
      <c r="Q13" s="174">
        <f t="shared" si="4"/>
        <v>2</v>
      </c>
      <c r="R13" s="177">
        <f t="shared" si="4"/>
        <v>0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remíza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5" ref="M14:R14">SUM(M8:M13)</f>
        <v>169</v>
      </c>
      <c r="N14" s="140">
        <f t="shared" si="5"/>
        <v>206</v>
      </c>
      <c r="O14" s="180">
        <f t="shared" si="5"/>
        <v>6</v>
      </c>
      <c r="P14" s="141">
        <f t="shared" si="5"/>
        <v>6</v>
      </c>
      <c r="Q14" s="139">
        <f t="shared" si="5"/>
        <v>6</v>
      </c>
      <c r="R14" s="140">
        <f t="shared" si="5"/>
        <v>6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M6:N6"/>
    <mergeCell ref="O6:P6"/>
    <mergeCell ref="Q6:R6"/>
    <mergeCell ref="D6:L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2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zoomScalePageLayoutView="0" workbookViewId="0" topLeftCell="A1">
      <selection activeCell="V10" sqref="V10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62</v>
      </c>
    </row>
    <row r="2" spans="1:22" ht="15">
      <c r="A2" s="2" t="s">
        <v>1</v>
      </c>
      <c r="B2" s="4" t="s">
        <v>18</v>
      </c>
      <c r="N2" s="185" t="s">
        <v>56</v>
      </c>
      <c r="O2" s="185"/>
      <c r="P2" s="185"/>
      <c r="Q2" s="185"/>
      <c r="R2" s="185"/>
      <c r="S2" s="185"/>
      <c r="T2" s="185"/>
      <c r="U2" s="185"/>
      <c r="V2" s="185"/>
    </row>
    <row r="3" spans="1:22" ht="15">
      <c r="A3" s="2" t="s">
        <v>2</v>
      </c>
      <c r="B3" s="90" t="s">
        <v>63</v>
      </c>
      <c r="N3" s="185"/>
      <c r="O3" s="185"/>
      <c r="P3" s="185"/>
      <c r="Q3" s="185"/>
      <c r="R3" s="185"/>
      <c r="S3" s="185"/>
      <c r="T3" s="185"/>
      <c r="U3" s="185"/>
      <c r="V3" s="185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202" t="str">
        <f>A11</f>
        <v>SKB Český Krumlov</v>
      </c>
      <c r="C7" s="203"/>
      <c r="D7" s="203"/>
      <c r="E7" s="204"/>
      <c r="F7" s="186" t="str">
        <f>A16</f>
        <v>Středočeský kraj</v>
      </c>
      <c r="G7" s="187"/>
      <c r="H7" s="187"/>
      <c r="I7" s="188"/>
      <c r="J7" s="186" t="str">
        <f>A21</f>
        <v>Sokol Klimkovice</v>
      </c>
      <c r="K7" s="187"/>
      <c r="L7" s="187"/>
      <c r="M7" s="189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202"/>
      <c r="C8" s="203"/>
      <c r="D8" s="203"/>
      <c r="E8" s="204"/>
      <c r="F8" s="186"/>
      <c r="G8" s="187"/>
      <c r="H8" s="187"/>
      <c r="I8" s="188"/>
      <c r="J8" s="186"/>
      <c r="K8" s="187"/>
      <c r="L8" s="187"/>
      <c r="M8" s="189"/>
      <c r="N8" s="190" t="s">
        <v>4</v>
      </c>
      <c r="O8" s="191"/>
      <c r="P8" s="192" t="s">
        <v>5</v>
      </c>
      <c r="Q8" s="191"/>
      <c r="R8" s="193" t="s">
        <v>6</v>
      </c>
      <c r="S8" s="191"/>
      <c r="T8" s="193" t="s">
        <v>7</v>
      </c>
      <c r="U8" s="191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51"/>
      <c r="C10" s="151"/>
      <c r="D10" s="151"/>
      <c r="E10" s="152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181" t="s">
        <v>76</v>
      </c>
      <c r="B11" s="153"/>
      <c r="C11" s="154"/>
      <c r="D11" s="154"/>
      <c r="E11" s="155"/>
      <c r="F11" s="156"/>
      <c r="G11" s="42">
        <f>'2b.1-2'!Q14</f>
        <v>9</v>
      </c>
      <c r="H11" s="64">
        <f>'2b.1-2'!R14</f>
        <v>3</v>
      </c>
      <c r="I11" s="65"/>
      <c r="J11" s="156"/>
      <c r="K11" s="42">
        <f>'1b.3-1'!R14</f>
        <v>5</v>
      </c>
      <c r="L11" s="64">
        <f>'1b.3-1'!Q14</f>
        <v>7</v>
      </c>
      <c r="M11" s="65"/>
      <c r="N11" s="33"/>
      <c r="O11" s="34"/>
      <c r="P11" s="35"/>
      <c r="Q11" s="36"/>
      <c r="R11" s="43">
        <f>G11+K11</f>
        <v>14</v>
      </c>
      <c r="S11" s="38">
        <f>H11+L11</f>
        <v>10</v>
      </c>
      <c r="T11" s="39"/>
      <c r="U11" s="40"/>
      <c r="V11" s="182">
        <v>2</v>
      </c>
    </row>
    <row r="12" spans="1:22" ht="16.5" customHeight="1">
      <c r="A12" s="181"/>
      <c r="B12" s="153"/>
      <c r="C12" s="154"/>
      <c r="D12" s="154"/>
      <c r="E12" s="155"/>
      <c r="F12" s="156"/>
      <c r="G12" s="44">
        <f>'2b.1-2'!O14</f>
        <v>9</v>
      </c>
      <c r="H12" s="44">
        <f>'2b.1-2'!P14</f>
        <v>3</v>
      </c>
      <c r="I12" s="65"/>
      <c r="J12" s="156"/>
      <c r="K12" s="44">
        <f>'1b.3-1'!P14</f>
        <v>5</v>
      </c>
      <c r="L12" s="44">
        <f>'1b.3-1'!O14</f>
        <v>7</v>
      </c>
      <c r="M12" s="65"/>
      <c r="N12" s="33"/>
      <c r="O12" s="34"/>
      <c r="P12" s="35">
        <f>G12+K12</f>
        <v>14</v>
      </c>
      <c r="Q12" s="36">
        <f>H12+L12</f>
        <v>10</v>
      </c>
      <c r="R12" s="37"/>
      <c r="S12" s="38"/>
      <c r="T12" s="183">
        <v>4</v>
      </c>
      <c r="U12" s="184"/>
      <c r="V12" s="182"/>
    </row>
    <row r="13" spans="1:22" ht="16.5" customHeight="1">
      <c r="A13" s="41"/>
      <c r="B13" s="151"/>
      <c r="C13" s="151"/>
      <c r="D13" s="151"/>
      <c r="E13" s="152"/>
      <c r="F13" s="71"/>
      <c r="G13" s="45">
        <f>'2b.1-2'!M14</f>
        <v>222</v>
      </c>
      <c r="H13" s="46">
        <f>'2b.1-2'!N14</f>
        <v>174</v>
      </c>
      <c r="I13" s="67"/>
      <c r="J13" s="71"/>
      <c r="K13" s="45">
        <f>'1b.3-1'!N14</f>
        <v>206</v>
      </c>
      <c r="L13" s="46">
        <f>'1b.3-1'!M14</f>
        <v>203</v>
      </c>
      <c r="M13" s="67"/>
      <c r="N13" s="47">
        <f>G13+K13</f>
        <v>428</v>
      </c>
      <c r="O13" s="34">
        <f>H13+L13</f>
        <v>377</v>
      </c>
      <c r="P13" s="48"/>
      <c r="Q13" s="36"/>
      <c r="R13" s="37"/>
      <c r="S13" s="38"/>
      <c r="T13" s="39"/>
      <c r="U13" s="40"/>
      <c r="V13" s="182"/>
    </row>
    <row r="14" spans="1:22" ht="16.5" customHeight="1">
      <c r="A14" s="49"/>
      <c r="B14" s="157"/>
      <c r="C14" s="157"/>
      <c r="D14" s="157"/>
      <c r="E14" s="158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59"/>
      <c r="G15" s="160"/>
      <c r="H15" s="160"/>
      <c r="I15" s="161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181" t="s">
        <v>77</v>
      </c>
      <c r="B16" s="64"/>
      <c r="C16" s="42">
        <f>H11</f>
        <v>3</v>
      </c>
      <c r="D16" s="64">
        <f>G11</f>
        <v>9</v>
      </c>
      <c r="E16" s="65"/>
      <c r="F16" s="162"/>
      <c r="G16" s="154"/>
      <c r="H16" s="154"/>
      <c r="I16" s="155"/>
      <c r="J16" s="156"/>
      <c r="K16" s="42">
        <f>'3b.2-3'!Q14</f>
        <v>5</v>
      </c>
      <c r="L16" s="64">
        <f>'3b.2-3'!R14</f>
        <v>7</v>
      </c>
      <c r="M16" s="65"/>
      <c r="N16" s="33"/>
      <c r="O16" s="34"/>
      <c r="P16" s="48"/>
      <c r="Q16" s="36"/>
      <c r="R16" s="43">
        <f>C16+K16</f>
        <v>8</v>
      </c>
      <c r="S16" s="38">
        <f>D16+L16</f>
        <v>16</v>
      </c>
      <c r="T16" s="39"/>
      <c r="U16" s="40"/>
      <c r="V16" s="182">
        <v>3</v>
      </c>
    </row>
    <row r="17" spans="1:22" ht="16.5" customHeight="1">
      <c r="A17" s="181"/>
      <c r="B17" s="66"/>
      <c r="C17" s="44">
        <f>H12</f>
        <v>3</v>
      </c>
      <c r="D17" s="44">
        <f>G12</f>
        <v>9</v>
      </c>
      <c r="E17" s="67"/>
      <c r="F17" s="162"/>
      <c r="G17" s="154"/>
      <c r="H17" s="154"/>
      <c r="I17" s="155"/>
      <c r="J17" s="156"/>
      <c r="K17" s="44">
        <f>'3b.2-3'!O14</f>
        <v>5</v>
      </c>
      <c r="L17" s="44">
        <f>'3b.2-3'!P14</f>
        <v>7</v>
      </c>
      <c r="M17" s="65"/>
      <c r="N17" s="33"/>
      <c r="O17" s="34"/>
      <c r="P17" s="48">
        <f>C17+K17</f>
        <v>8</v>
      </c>
      <c r="Q17" s="36">
        <f>D17+L17</f>
        <v>16</v>
      </c>
      <c r="R17" s="37"/>
      <c r="S17" s="38"/>
      <c r="T17" s="183">
        <v>2</v>
      </c>
      <c r="U17" s="184"/>
      <c r="V17" s="182"/>
    </row>
    <row r="18" spans="1:22" ht="16.5" customHeight="1">
      <c r="A18" s="41"/>
      <c r="B18" s="163"/>
      <c r="C18" s="45">
        <f>H13</f>
        <v>174</v>
      </c>
      <c r="D18" s="46">
        <f>G13</f>
        <v>222</v>
      </c>
      <c r="E18" s="67"/>
      <c r="F18" s="164"/>
      <c r="G18" s="151"/>
      <c r="H18" s="151"/>
      <c r="I18" s="152"/>
      <c r="J18" s="71"/>
      <c r="K18" s="45">
        <f>'3b.2-3'!M14</f>
        <v>168</v>
      </c>
      <c r="L18" s="46">
        <f>'3b.2-3'!N14</f>
        <v>193</v>
      </c>
      <c r="M18" s="67"/>
      <c r="N18" s="47">
        <f>C18+K18</f>
        <v>342</v>
      </c>
      <c r="O18" s="34">
        <f>D18+L18</f>
        <v>415</v>
      </c>
      <c r="P18" s="48"/>
      <c r="Q18" s="36"/>
      <c r="R18" s="37"/>
      <c r="S18" s="38"/>
      <c r="T18" s="39"/>
      <c r="U18" s="40"/>
      <c r="V18" s="182"/>
    </row>
    <row r="19" spans="1:22" ht="16.5" customHeight="1">
      <c r="A19" s="49"/>
      <c r="B19" s="68"/>
      <c r="C19" s="68"/>
      <c r="D19" s="68"/>
      <c r="E19" s="69"/>
      <c r="F19" s="165"/>
      <c r="G19" s="157"/>
      <c r="H19" s="157"/>
      <c r="I19" s="158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0"/>
      <c r="K20" s="160"/>
      <c r="L20" s="160"/>
      <c r="M20" s="160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181" t="s">
        <v>78</v>
      </c>
      <c r="B21" s="66"/>
      <c r="C21" s="42">
        <f>L11</f>
        <v>7</v>
      </c>
      <c r="D21" s="64">
        <f>K11</f>
        <v>5</v>
      </c>
      <c r="E21" s="67"/>
      <c r="F21" s="71"/>
      <c r="G21" s="42">
        <f>L16</f>
        <v>7</v>
      </c>
      <c r="H21" s="64">
        <f>K16</f>
        <v>5</v>
      </c>
      <c r="I21" s="67"/>
      <c r="J21" s="153"/>
      <c r="K21" s="153"/>
      <c r="L21" s="153"/>
      <c r="M21" s="153"/>
      <c r="N21" s="33"/>
      <c r="O21" s="34"/>
      <c r="P21" s="48"/>
      <c r="Q21" s="36"/>
      <c r="R21" s="43">
        <f>C21+G21</f>
        <v>14</v>
      </c>
      <c r="S21" s="38">
        <f>D21+H21</f>
        <v>10</v>
      </c>
      <c r="T21" s="39"/>
      <c r="U21" s="40"/>
      <c r="V21" s="182">
        <v>1</v>
      </c>
    </row>
    <row r="22" spans="1:22" ht="16.5" customHeight="1">
      <c r="A22" s="181"/>
      <c r="B22" s="66"/>
      <c r="C22" s="44">
        <f>L12</f>
        <v>7</v>
      </c>
      <c r="D22" s="44">
        <f>K12</f>
        <v>5</v>
      </c>
      <c r="E22" s="67"/>
      <c r="F22" s="71"/>
      <c r="G22" s="44">
        <f>L17</f>
        <v>7</v>
      </c>
      <c r="H22" s="44">
        <f>K17</f>
        <v>5</v>
      </c>
      <c r="I22" s="67"/>
      <c r="J22" s="153"/>
      <c r="K22" s="153"/>
      <c r="L22" s="153"/>
      <c r="M22" s="153"/>
      <c r="N22" s="33"/>
      <c r="O22" s="34"/>
      <c r="P22" s="48">
        <f>C22+G22</f>
        <v>14</v>
      </c>
      <c r="Q22" s="36">
        <f>D22+H22</f>
        <v>10</v>
      </c>
      <c r="R22" s="37"/>
      <c r="S22" s="38"/>
      <c r="T22" s="183">
        <v>6</v>
      </c>
      <c r="U22" s="184"/>
      <c r="V22" s="182"/>
    </row>
    <row r="23" spans="1:22" ht="16.5" customHeight="1">
      <c r="A23" s="41"/>
      <c r="B23" s="163"/>
      <c r="C23" s="45">
        <f>L13</f>
        <v>203</v>
      </c>
      <c r="D23" s="46">
        <f>K13</f>
        <v>206</v>
      </c>
      <c r="E23" s="67"/>
      <c r="F23" s="71"/>
      <c r="G23" s="45">
        <f>L18</f>
        <v>193</v>
      </c>
      <c r="H23" s="46">
        <f>K18</f>
        <v>168</v>
      </c>
      <c r="I23" s="67"/>
      <c r="J23" s="151"/>
      <c r="K23" s="151"/>
      <c r="L23" s="151"/>
      <c r="M23" s="151"/>
      <c r="N23" s="47">
        <f>C23+G23</f>
        <v>396</v>
      </c>
      <c r="O23" s="34">
        <f>D23+H23</f>
        <v>374</v>
      </c>
      <c r="P23" s="48"/>
      <c r="Q23" s="36"/>
      <c r="R23" s="37"/>
      <c r="S23" s="38"/>
      <c r="T23" s="39"/>
      <c r="U23" s="40"/>
      <c r="V23" s="182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66"/>
      <c r="K24" s="166"/>
      <c r="L24" s="166"/>
      <c r="M24" s="166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sheetProtection/>
  <mergeCells count="17">
    <mergeCell ref="N2:V3"/>
    <mergeCell ref="B7:E8"/>
    <mergeCell ref="F7:I8"/>
    <mergeCell ref="J7:M8"/>
    <mergeCell ref="N8:O8"/>
    <mergeCell ref="P8:Q8"/>
    <mergeCell ref="R8:S8"/>
    <mergeCell ref="T8:U8"/>
    <mergeCell ref="A21:A22"/>
    <mergeCell ref="V21:V23"/>
    <mergeCell ref="T22:U22"/>
    <mergeCell ref="A11:A12"/>
    <mergeCell ref="V11:V13"/>
    <mergeCell ref="T12:U12"/>
    <mergeCell ref="A16:A17"/>
    <mergeCell ref="V16:V18"/>
    <mergeCell ref="T17:U17"/>
  </mergeCells>
  <printOptions/>
  <pageMargins left="0.53" right="0.55" top="0.68" bottom="0.42" header="0.5118110236220472" footer="0.24"/>
  <pageSetup fitToHeight="1" fitToWidth="1" orientation="landscape" paperSize="9" scale="96" r:id="rId1"/>
  <headerFooter alignWithMargins="0">
    <oddFooter>&amp;L&amp;"BrushScript BT,Regular tučné"Kadel Design&amp;"Symbol,obyčejné"&amp;Xâ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8" sqref="C8:C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skupina_B!A21</f>
        <v>Sokol Klimkovice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skupina_B!A11</f>
        <v>SKB Český Krumlov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65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88</v>
      </c>
      <c r="C8" s="126" t="s">
        <v>90</v>
      </c>
      <c r="D8" s="127">
        <v>21</v>
      </c>
      <c r="E8" s="128" t="s">
        <v>32</v>
      </c>
      <c r="F8" s="129">
        <v>16</v>
      </c>
      <c r="G8" s="127">
        <v>16</v>
      </c>
      <c r="H8" s="128" t="s">
        <v>32</v>
      </c>
      <c r="I8" s="129">
        <v>21</v>
      </c>
      <c r="J8" s="127"/>
      <c r="K8" s="128" t="s">
        <v>32</v>
      </c>
      <c r="L8" s="129"/>
      <c r="M8" s="130">
        <f aca="true" t="shared" si="0" ref="M8:M13">D8+G8+J8</f>
        <v>37</v>
      </c>
      <c r="N8" s="131">
        <f aca="true" t="shared" si="1" ref="N8:N13">F8+I8+L8</f>
        <v>37</v>
      </c>
      <c r="O8" s="171">
        <f aca="true" t="shared" si="2" ref="O8:O13">IF(D8&gt;F8,1,0)+IF(G8&gt;I8,1,0)+IF(J8&gt;L8,1,0)</f>
        <v>1</v>
      </c>
      <c r="P8" s="172">
        <f aca="true" t="shared" si="3" ref="P8:P13">IF(D8&lt;F8,1,0)+IF(G8&lt;I8,1,0)+IF(J8&lt;L8,1,0)</f>
        <v>1</v>
      </c>
      <c r="Q8" s="174">
        <f aca="true" t="shared" si="4" ref="Q8:R10">IF(O8=1,1,(IF(O8=2,2,0)))</f>
        <v>1</v>
      </c>
      <c r="R8" s="175">
        <f t="shared" si="4"/>
        <v>1</v>
      </c>
      <c r="S8" s="132"/>
    </row>
    <row r="9" spans="1:19" ht="30" customHeight="1">
      <c r="A9" s="125" t="s">
        <v>34</v>
      </c>
      <c r="B9" s="133" t="s">
        <v>89</v>
      </c>
      <c r="C9" s="133" t="s">
        <v>91</v>
      </c>
      <c r="D9" s="127">
        <v>19</v>
      </c>
      <c r="E9" s="127" t="s">
        <v>32</v>
      </c>
      <c r="F9" s="129">
        <v>21</v>
      </c>
      <c r="G9" s="127">
        <v>10</v>
      </c>
      <c r="H9" s="127" t="s">
        <v>32</v>
      </c>
      <c r="I9" s="129">
        <v>21</v>
      </c>
      <c r="J9" s="127"/>
      <c r="K9" s="127" t="s">
        <v>32</v>
      </c>
      <c r="L9" s="129"/>
      <c r="M9" s="130">
        <f t="shared" si="0"/>
        <v>29</v>
      </c>
      <c r="N9" s="131">
        <f t="shared" si="1"/>
        <v>42</v>
      </c>
      <c r="O9" s="171">
        <f t="shared" si="2"/>
        <v>0</v>
      </c>
      <c r="P9" s="172">
        <f t="shared" si="3"/>
        <v>2</v>
      </c>
      <c r="Q9" s="174">
        <f t="shared" si="4"/>
        <v>0</v>
      </c>
      <c r="R9" s="176">
        <f t="shared" si="4"/>
        <v>2</v>
      </c>
      <c r="S9" s="132"/>
    </row>
    <row r="10" spans="1:19" ht="30" customHeight="1">
      <c r="A10" s="125" t="s">
        <v>45</v>
      </c>
      <c r="B10" s="133" t="s">
        <v>100</v>
      </c>
      <c r="C10" s="133" t="s">
        <v>104</v>
      </c>
      <c r="D10" s="127">
        <v>7</v>
      </c>
      <c r="E10" s="127" t="s">
        <v>32</v>
      </c>
      <c r="F10" s="129">
        <v>21</v>
      </c>
      <c r="G10" s="127">
        <v>4</v>
      </c>
      <c r="H10" s="127" t="s">
        <v>32</v>
      </c>
      <c r="I10" s="129">
        <v>21</v>
      </c>
      <c r="J10" s="127"/>
      <c r="K10" s="127" t="s">
        <v>32</v>
      </c>
      <c r="L10" s="129"/>
      <c r="M10" s="130">
        <f t="shared" si="0"/>
        <v>11</v>
      </c>
      <c r="N10" s="131">
        <f t="shared" si="1"/>
        <v>42</v>
      </c>
      <c r="O10" s="171">
        <f t="shared" si="2"/>
        <v>0</v>
      </c>
      <c r="P10" s="172">
        <f t="shared" si="3"/>
        <v>2</v>
      </c>
      <c r="Q10" s="174">
        <f t="shared" si="4"/>
        <v>0</v>
      </c>
      <c r="R10" s="176">
        <f t="shared" si="4"/>
        <v>2</v>
      </c>
      <c r="S10" s="132"/>
    </row>
    <row r="11" spans="1:19" ht="30" customHeight="1">
      <c r="A11" s="125" t="s">
        <v>33</v>
      </c>
      <c r="B11" s="133" t="s">
        <v>101</v>
      </c>
      <c r="C11" s="133" t="s">
        <v>105</v>
      </c>
      <c r="D11" s="127">
        <v>21</v>
      </c>
      <c r="E11" s="127" t="s">
        <v>32</v>
      </c>
      <c r="F11" s="129">
        <v>19</v>
      </c>
      <c r="G11" s="127">
        <v>21</v>
      </c>
      <c r="H11" s="127" t="s">
        <v>32</v>
      </c>
      <c r="I11" s="129">
        <v>17</v>
      </c>
      <c r="J11" s="127"/>
      <c r="K11" s="127" t="s">
        <v>32</v>
      </c>
      <c r="L11" s="129"/>
      <c r="M11" s="130">
        <f t="shared" si="0"/>
        <v>42</v>
      </c>
      <c r="N11" s="131">
        <f t="shared" si="1"/>
        <v>36</v>
      </c>
      <c r="O11" s="171">
        <f t="shared" si="2"/>
        <v>2</v>
      </c>
      <c r="P11" s="172">
        <f t="shared" si="3"/>
        <v>0</v>
      </c>
      <c r="Q11" s="174">
        <f aca="true" t="shared" si="5" ref="Q11:R13">IF(O11=1,1,(IF(O11=2,2,0)))</f>
        <v>2</v>
      </c>
      <c r="R11" s="176">
        <f t="shared" si="5"/>
        <v>0</v>
      </c>
      <c r="S11" s="132"/>
    </row>
    <row r="12" spans="1:19" ht="30" customHeight="1">
      <c r="A12" s="125" t="s">
        <v>35</v>
      </c>
      <c r="B12" s="133" t="s">
        <v>102</v>
      </c>
      <c r="C12" s="133" t="s">
        <v>106</v>
      </c>
      <c r="D12" s="127">
        <v>21</v>
      </c>
      <c r="E12" s="127" t="s">
        <v>32</v>
      </c>
      <c r="F12" s="129">
        <v>8</v>
      </c>
      <c r="G12" s="127">
        <v>21</v>
      </c>
      <c r="H12" s="127" t="s">
        <v>32</v>
      </c>
      <c r="I12" s="129">
        <v>10</v>
      </c>
      <c r="J12" s="127"/>
      <c r="K12" s="127" t="s">
        <v>32</v>
      </c>
      <c r="L12" s="129"/>
      <c r="M12" s="130">
        <f t="shared" si="0"/>
        <v>42</v>
      </c>
      <c r="N12" s="131">
        <f t="shared" si="1"/>
        <v>18</v>
      </c>
      <c r="O12" s="171">
        <f t="shared" si="2"/>
        <v>2</v>
      </c>
      <c r="P12" s="172">
        <f t="shared" si="3"/>
        <v>0</v>
      </c>
      <c r="Q12" s="174">
        <f t="shared" si="5"/>
        <v>2</v>
      </c>
      <c r="R12" s="176">
        <f t="shared" si="5"/>
        <v>0</v>
      </c>
      <c r="S12" s="132"/>
    </row>
    <row r="13" spans="1:19" ht="30" customHeight="1" thickBot="1">
      <c r="A13" s="125" t="s">
        <v>44</v>
      </c>
      <c r="B13" s="134" t="s">
        <v>103</v>
      </c>
      <c r="C13" s="134" t="s">
        <v>107</v>
      </c>
      <c r="D13" s="135">
        <v>21</v>
      </c>
      <c r="E13" s="136" t="s">
        <v>32</v>
      </c>
      <c r="F13" s="137">
        <v>14</v>
      </c>
      <c r="G13" s="135">
        <v>21</v>
      </c>
      <c r="H13" s="136" t="s">
        <v>32</v>
      </c>
      <c r="I13" s="137">
        <v>17</v>
      </c>
      <c r="J13" s="135"/>
      <c r="K13" s="136" t="s">
        <v>32</v>
      </c>
      <c r="L13" s="137"/>
      <c r="M13" s="130">
        <f t="shared" si="0"/>
        <v>42</v>
      </c>
      <c r="N13" s="131">
        <f t="shared" si="1"/>
        <v>31</v>
      </c>
      <c r="O13" s="171">
        <f t="shared" si="2"/>
        <v>2</v>
      </c>
      <c r="P13" s="172">
        <f t="shared" si="3"/>
        <v>0</v>
      </c>
      <c r="Q13" s="174">
        <f t="shared" si="5"/>
        <v>2</v>
      </c>
      <c r="R13" s="177">
        <f t="shared" si="5"/>
        <v>0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Sokol Klimkovice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203</v>
      </c>
      <c r="N14" s="140">
        <f t="shared" si="6"/>
        <v>206</v>
      </c>
      <c r="O14" s="180">
        <f t="shared" si="6"/>
        <v>7</v>
      </c>
      <c r="P14" s="140">
        <f t="shared" si="6"/>
        <v>5</v>
      </c>
      <c r="Q14" s="139">
        <f t="shared" si="6"/>
        <v>7</v>
      </c>
      <c r="R14" s="140">
        <f t="shared" si="6"/>
        <v>5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2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62</v>
      </c>
    </row>
    <row r="2" spans="1:22" ht="15">
      <c r="A2" s="2" t="s">
        <v>1</v>
      </c>
      <c r="B2" s="4" t="s">
        <v>18</v>
      </c>
      <c r="N2" s="185" t="s">
        <v>71</v>
      </c>
      <c r="O2" s="185"/>
      <c r="P2" s="185"/>
      <c r="Q2" s="185"/>
      <c r="R2" s="185"/>
      <c r="S2" s="185"/>
      <c r="T2" s="185"/>
      <c r="U2" s="185"/>
      <c r="V2" s="185"/>
    </row>
    <row r="3" spans="1:22" ht="15">
      <c r="A3" s="2" t="s">
        <v>2</v>
      </c>
      <c r="B3" s="90" t="s">
        <v>63</v>
      </c>
      <c r="N3" s="185"/>
      <c r="O3" s="185"/>
      <c r="P3" s="185"/>
      <c r="Q3" s="185"/>
      <c r="R3" s="185"/>
      <c r="S3" s="185"/>
      <c r="T3" s="185"/>
      <c r="U3" s="185"/>
      <c r="V3" s="185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186" t="str">
        <f>A11</f>
        <v>Výběr Západočeské oblasti</v>
      </c>
      <c r="C7" s="187"/>
      <c r="D7" s="187"/>
      <c r="E7" s="188"/>
      <c r="F7" s="186" t="str">
        <f>A16</f>
        <v>Sokol Klimkovice</v>
      </c>
      <c r="G7" s="187"/>
      <c r="H7" s="187"/>
      <c r="I7" s="188"/>
      <c r="J7" s="186" t="str">
        <f>A21</f>
        <v>Severní Čechy</v>
      </c>
      <c r="K7" s="187"/>
      <c r="L7" s="187"/>
      <c r="M7" s="189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186"/>
      <c r="C8" s="187"/>
      <c r="D8" s="187"/>
      <c r="E8" s="188"/>
      <c r="F8" s="186"/>
      <c r="G8" s="187"/>
      <c r="H8" s="187"/>
      <c r="I8" s="188"/>
      <c r="J8" s="186"/>
      <c r="K8" s="187"/>
      <c r="L8" s="187"/>
      <c r="M8" s="189"/>
      <c r="N8" s="190" t="s">
        <v>4</v>
      </c>
      <c r="O8" s="191"/>
      <c r="P8" s="192" t="s">
        <v>5</v>
      </c>
      <c r="Q8" s="191"/>
      <c r="R8" s="193" t="s">
        <v>6</v>
      </c>
      <c r="S8" s="191"/>
      <c r="T8" s="193" t="s">
        <v>7</v>
      </c>
      <c r="U8" s="191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51"/>
      <c r="C10" s="151"/>
      <c r="D10" s="151"/>
      <c r="E10" s="152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181" t="s">
        <v>73</v>
      </c>
      <c r="B11" s="153"/>
      <c r="C11" s="154"/>
      <c r="D11" s="154"/>
      <c r="E11" s="155"/>
      <c r="F11" s="156"/>
      <c r="G11" s="42">
        <f>'2f1.1-2'!Q14</f>
        <v>5</v>
      </c>
      <c r="H11" s="64">
        <f>'2f1.1-2'!R14</f>
        <v>7</v>
      </c>
      <c r="I11" s="65"/>
      <c r="J11" s="156"/>
      <c r="K11" s="42">
        <f>'1f1.3-1'!R14</f>
        <v>5</v>
      </c>
      <c r="L11" s="64">
        <f>'1f1.3-1'!Q14</f>
        <v>7</v>
      </c>
      <c r="M11" s="65"/>
      <c r="N11" s="33"/>
      <c r="O11" s="34"/>
      <c r="P11" s="35"/>
      <c r="Q11" s="36"/>
      <c r="R11" s="43">
        <f>G11+K11</f>
        <v>10</v>
      </c>
      <c r="S11" s="38">
        <f>H11+L11</f>
        <v>14</v>
      </c>
      <c r="T11" s="39"/>
      <c r="U11" s="40"/>
      <c r="V11" s="182">
        <v>3</v>
      </c>
    </row>
    <row r="12" spans="1:22" ht="16.5" customHeight="1">
      <c r="A12" s="181"/>
      <c r="B12" s="153"/>
      <c r="C12" s="154"/>
      <c r="D12" s="154"/>
      <c r="E12" s="155"/>
      <c r="F12" s="156"/>
      <c r="G12" s="44">
        <f>'2f1.1-2'!O14</f>
        <v>5</v>
      </c>
      <c r="H12" s="44">
        <f>'2f1.1-2'!P14</f>
        <v>7</v>
      </c>
      <c r="I12" s="65"/>
      <c r="J12" s="156"/>
      <c r="K12" s="44">
        <f>'1f1.3-1'!P14</f>
        <v>5</v>
      </c>
      <c r="L12" s="44">
        <f>'1f1.3-1'!O14</f>
        <v>7</v>
      </c>
      <c r="M12" s="65"/>
      <c r="N12" s="33"/>
      <c r="O12" s="34"/>
      <c r="P12" s="35">
        <f>G12+K12</f>
        <v>10</v>
      </c>
      <c r="Q12" s="36">
        <f>H12+L12</f>
        <v>14</v>
      </c>
      <c r="R12" s="37"/>
      <c r="S12" s="38"/>
      <c r="T12" s="183">
        <v>2</v>
      </c>
      <c r="U12" s="184"/>
      <c r="V12" s="182"/>
    </row>
    <row r="13" spans="1:22" ht="16.5" customHeight="1">
      <c r="A13" s="41"/>
      <c r="B13" s="151"/>
      <c r="C13" s="151"/>
      <c r="D13" s="151"/>
      <c r="E13" s="152"/>
      <c r="F13" s="71"/>
      <c r="G13" s="45">
        <f>'2f1.1-2'!M14</f>
        <v>195</v>
      </c>
      <c r="H13" s="46">
        <f>'2f1.1-2'!N14</f>
        <v>217</v>
      </c>
      <c r="I13" s="67"/>
      <c r="J13" s="71"/>
      <c r="K13" s="45">
        <f>'1f1.3-1'!N14</f>
        <v>194</v>
      </c>
      <c r="L13" s="46">
        <f>'1f1.3-1'!M14</f>
        <v>197</v>
      </c>
      <c r="M13" s="67"/>
      <c r="N13" s="47">
        <f>G13+K13</f>
        <v>389</v>
      </c>
      <c r="O13" s="34">
        <f>H13+L13</f>
        <v>414</v>
      </c>
      <c r="P13" s="48"/>
      <c r="Q13" s="36"/>
      <c r="R13" s="37"/>
      <c r="S13" s="38"/>
      <c r="T13" s="39"/>
      <c r="U13" s="40"/>
      <c r="V13" s="182"/>
    </row>
    <row r="14" spans="1:22" ht="16.5" customHeight="1">
      <c r="A14" s="49"/>
      <c r="B14" s="157"/>
      <c r="C14" s="157"/>
      <c r="D14" s="157"/>
      <c r="E14" s="158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59"/>
      <c r="G15" s="160"/>
      <c r="H15" s="160"/>
      <c r="I15" s="161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181" t="s">
        <v>78</v>
      </c>
      <c r="B16" s="64"/>
      <c r="C16" s="42">
        <f>H11</f>
        <v>7</v>
      </c>
      <c r="D16" s="64">
        <f>G11</f>
        <v>5</v>
      </c>
      <c r="E16" s="65"/>
      <c r="F16" s="162"/>
      <c r="G16" s="154"/>
      <c r="H16" s="154"/>
      <c r="I16" s="155"/>
      <c r="J16" s="156"/>
      <c r="K16" s="42">
        <f>'3f1.2-3'!Q14</f>
        <v>9</v>
      </c>
      <c r="L16" s="64">
        <f>'3f1.2-3'!R14</f>
        <v>3</v>
      </c>
      <c r="M16" s="65"/>
      <c r="N16" s="33"/>
      <c r="O16" s="34"/>
      <c r="P16" s="48"/>
      <c r="Q16" s="36"/>
      <c r="R16" s="43">
        <f>C16+K16</f>
        <v>16</v>
      </c>
      <c r="S16" s="38">
        <f>D16+L16</f>
        <v>8</v>
      </c>
      <c r="T16" s="39"/>
      <c r="U16" s="40"/>
      <c r="V16" s="182">
        <v>1</v>
      </c>
    </row>
    <row r="17" spans="1:22" ht="16.5" customHeight="1">
      <c r="A17" s="181"/>
      <c r="B17" s="66"/>
      <c r="C17" s="44">
        <f>H12</f>
        <v>7</v>
      </c>
      <c r="D17" s="44">
        <f>G12</f>
        <v>5</v>
      </c>
      <c r="E17" s="67"/>
      <c r="F17" s="162"/>
      <c r="G17" s="154"/>
      <c r="H17" s="154"/>
      <c r="I17" s="155"/>
      <c r="J17" s="156"/>
      <c r="K17" s="44">
        <f>'3f1.2-3'!O14</f>
        <v>9</v>
      </c>
      <c r="L17" s="44">
        <f>'3f1.2-3'!P14</f>
        <v>3</v>
      </c>
      <c r="M17" s="65"/>
      <c r="N17" s="33"/>
      <c r="O17" s="34"/>
      <c r="P17" s="48">
        <f>C17+K17</f>
        <v>16</v>
      </c>
      <c r="Q17" s="36">
        <f>D17+L17</f>
        <v>8</v>
      </c>
      <c r="R17" s="37"/>
      <c r="S17" s="38"/>
      <c r="T17" s="183">
        <v>6</v>
      </c>
      <c r="U17" s="184"/>
      <c r="V17" s="182"/>
    </row>
    <row r="18" spans="1:22" ht="16.5" customHeight="1">
      <c r="A18" s="41"/>
      <c r="B18" s="163"/>
      <c r="C18" s="45">
        <f>H13</f>
        <v>217</v>
      </c>
      <c r="D18" s="46">
        <f>G13</f>
        <v>195</v>
      </c>
      <c r="E18" s="67"/>
      <c r="F18" s="164"/>
      <c r="G18" s="151"/>
      <c r="H18" s="151"/>
      <c r="I18" s="152"/>
      <c r="J18" s="71"/>
      <c r="K18" s="45">
        <f>'3f1.2-3'!M14</f>
        <v>229</v>
      </c>
      <c r="L18" s="46">
        <f>'3f1.2-3'!N14</f>
        <v>167</v>
      </c>
      <c r="M18" s="67"/>
      <c r="N18" s="47">
        <f>C18+K18</f>
        <v>446</v>
      </c>
      <c r="O18" s="34">
        <f>D18+L18</f>
        <v>362</v>
      </c>
      <c r="P18" s="48"/>
      <c r="Q18" s="36"/>
      <c r="R18" s="37"/>
      <c r="S18" s="38"/>
      <c r="T18" s="39"/>
      <c r="U18" s="40"/>
      <c r="V18" s="182"/>
    </row>
    <row r="19" spans="1:22" ht="16.5" customHeight="1">
      <c r="A19" s="49"/>
      <c r="B19" s="68"/>
      <c r="C19" s="68"/>
      <c r="D19" s="68"/>
      <c r="E19" s="69"/>
      <c r="F19" s="165"/>
      <c r="G19" s="157"/>
      <c r="H19" s="157"/>
      <c r="I19" s="158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0"/>
      <c r="K20" s="160"/>
      <c r="L20" s="160"/>
      <c r="M20" s="160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181" t="s">
        <v>80</v>
      </c>
      <c r="B21" s="66"/>
      <c r="C21" s="42">
        <f>L11</f>
        <v>7</v>
      </c>
      <c r="D21" s="64">
        <f>K11</f>
        <v>5</v>
      </c>
      <c r="E21" s="67"/>
      <c r="F21" s="71"/>
      <c r="G21" s="42">
        <f>L16</f>
        <v>3</v>
      </c>
      <c r="H21" s="64">
        <f>K16</f>
        <v>9</v>
      </c>
      <c r="I21" s="67"/>
      <c r="J21" s="153"/>
      <c r="K21" s="153"/>
      <c r="L21" s="153"/>
      <c r="M21" s="153"/>
      <c r="N21" s="33"/>
      <c r="O21" s="34"/>
      <c r="P21" s="48"/>
      <c r="Q21" s="36"/>
      <c r="R21" s="43">
        <f>C21+G21</f>
        <v>10</v>
      </c>
      <c r="S21" s="38">
        <f>D21+H21</f>
        <v>14</v>
      </c>
      <c r="T21" s="39"/>
      <c r="U21" s="40"/>
      <c r="V21" s="182">
        <v>2</v>
      </c>
    </row>
    <row r="22" spans="1:22" ht="16.5" customHeight="1">
      <c r="A22" s="181"/>
      <c r="B22" s="66"/>
      <c r="C22" s="44">
        <f>L12</f>
        <v>7</v>
      </c>
      <c r="D22" s="44">
        <f>K12</f>
        <v>5</v>
      </c>
      <c r="E22" s="67"/>
      <c r="F22" s="71"/>
      <c r="G22" s="44">
        <f>L17</f>
        <v>3</v>
      </c>
      <c r="H22" s="44">
        <f>K17</f>
        <v>9</v>
      </c>
      <c r="I22" s="67"/>
      <c r="J22" s="153"/>
      <c r="K22" s="153"/>
      <c r="L22" s="153"/>
      <c r="M22" s="153"/>
      <c r="N22" s="33"/>
      <c r="O22" s="34"/>
      <c r="P22" s="48">
        <f>C22+G22</f>
        <v>10</v>
      </c>
      <c r="Q22" s="36">
        <f>D22+H22</f>
        <v>14</v>
      </c>
      <c r="R22" s="37"/>
      <c r="S22" s="38"/>
      <c r="T22" s="183">
        <v>4</v>
      </c>
      <c r="U22" s="184"/>
      <c r="V22" s="182"/>
    </row>
    <row r="23" spans="1:22" ht="16.5" customHeight="1">
      <c r="A23" s="41"/>
      <c r="B23" s="163"/>
      <c r="C23" s="45">
        <f>L13</f>
        <v>197</v>
      </c>
      <c r="D23" s="46">
        <f>K13</f>
        <v>194</v>
      </c>
      <c r="E23" s="67"/>
      <c r="F23" s="71"/>
      <c r="G23" s="45">
        <f>L18</f>
        <v>167</v>
      </c>
      <c r="H23" s="46">
        <f>K18</f>
        <v>229</v>
      </c>
      <c r="I23" s="67"/>
      <c r="J23" s="151"/>
      <c r="K23" s="151"/>
      <c r="L23" s="151"/>
      <c r="M23" s="151"/>
      <c r="N23" s="47">
        <f>C23+G23</f>
        <v>364</v>
      </c>
      <c r="O23" s="34">
        <f>D23+H23</f>
        <v>423</v>
      </c>
      <c r="P23" s="48"/>
      <c r="Q23" s="36"/>
      <c r="R23" s="37"/>
      <c r="S23" s="38"/>
      <c r="T23" s="39"/>
      <c r="U23" s="40"/>
      <c r="V23" s="182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66"/>
      <c r="K24" s="166"/>
      <c r="L24" s="166"/>
      <c r="M24" s="166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sheetProtection/>
  <mergeCells count="17">
    <mergeCell ref="N2:V3"/>
    <mergeCell ref="B7:E8"/>
    <mergeCell ref="F7:I8"/>
    <mergeCell ref="J7:M8"/>
    <mergeCell ref="N8:O8"/>
    <mergeCell ref="P8:Q8"/>
    <mergeCell ref="R8:S8"/>
    <mergeCell ref="T8:U8"/>
    <mergeCell ref="A21:A22"/>
    <mergeCell ref="V21:V23"/>
    <mergeCell ref="T22:U22"/>
    <mergeCell ref="A11:A12"/>
    <mergeCell ref="V11:V13"/>
    <mergeCell ref="T12:U12"/>
    <mergeCell ref="A16:A17"/>
    <mergeCell ref="V16:V18"/>
    <mergeCell ref="T17:U17"/>
  </mergeCells>
  <printOptions/>
  <pageMargins left="0.53" right="0.55" top="0.68" bottom="0.42" header="0.5118110236220472" footer="0.24"/>
  <pageSetup fitToHeight="1" fitToWidth="1" orientation="landscape" paperSize="9" r:id="rId1"/>
  <headerFooter alignWithMargins="0">
    <oddFooter>&amp;L&amp;"BrushScript BT,Regular tučné"Kadel Design&amp;"Symbol,obyčejné"&amp;Xâ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8" sqref="C8:C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skupina_B!A11</f>
        <v>SKB Český Krumlov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skupina_B!A16</f>
        <v>Středočeský kraj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65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90</v>
      </c>
      <c r="C8" s="126" t="s">
        <v>124</v>
      </c>
      <c r="D8" s="127">
        <v>21</v>
      </c>
      <c r="E8" s="128" t="s">
        <v>32</v>
      </c>
      <c r="F8" s="129">
        <v>20</v>
      </c>
      <c r="G8" s="127">
        <v>21</v>
      </c>
      <c r="H8" s="128" t="s">
        <v>32</v>
      </c>
      <c r="I8" s="129">
        <v>11</v>
      </c>
      <c r="J8" s="127"/>
      <c r="K8" s="128" t="s">
        <v>32</v>
      </c>
      <c r="L8" s="129"/>
      <c r="M8" s="130">
        <f aca="true" t="shared" si="0" ref="M8:M13">D8+G8+J8</f>
        <v>42</v>
      </c>
      <c r="N8" s="131">
        <f aca="true" t="shared" si="1" ref="N8:N13">F8+I8+L8</f>
        <v>31</v>
      </c>
      <c r="O8" s="171">
        <f aca="true" t="shared" si="2" ref="O8:O13">IF(D8&gt;F8,1,0)+IF(G8&gt;I8,1,0)+IF(J8&gt;L8,1,0)</f>
        <v>2</v>
      </c>
      <c r="P8" s="172">
        <f aca="true" t="shared" si="3" ref="P8:P13">IF(D8&lt;F8,1,0)+IF(G8&lt;I8,1,0)+IF(J8&lt;L8,1,0)</f>
        <v>0</v>
      </c>
      <c r="Q8" s="174">
        <f aca="true" t="shared" si="4" ref="Q8:R10">IF(O8=1,1,(IF(O8=2,2,0)))</f>
        <v>2</v>
      </c>
      <c r="R8" s="175">
        <f t="shared" si="4"/>
        <v>0</v>
      </c>
      <c r="S8" s="132"/>
    </row>
    <row r="9" spans="1:19" ht="30" customHeight="1">
      <c r="A9" s="125" t="s">
        <v>34</v>
      </c>
      <c r="B9" s="133" t="s">
        <v>91</v>
      </c>
      <c r="C9" s="133" t="s">
        <v>125</v>
      </c>
      <c r="D9" s="127">
        <v>21</v>
      </c>
      <c r="E9" s="127" t="s">
        <v>32</v>
      </c>
      <c r="F9" s="129">
        <v>17</v>
      </c>
      <c r="G9" s="127">
        <v>21</v>
      </c>
      <c r="H9" s="127" t="s">
        <v>32</v>
      </c>
      <c r="I9" s="129">
        <v>16</v>
      </c>
      <c r="J9" s="127"/>
      <c r="K9" s="127" t="s">
        <v>32</v>
      </c>
      <c r="L9" s="129"/>
      <c r="M9" s="130">
        <f t="shared" si="0"/>
        <v>42</v>
      </c>
      <c r="N9" s="131">
        <f t="shared" si="1"/>
        <v>33</v>
      </c>
      <c r="O9" s="171">
        <f t="shared" si="2"/>
        <v>2</v>
      </c>
      <c r="P9" s="172">
        <f t="shared" si="3"/>
        <v>0</v>
      </c>
      <c r="Q9" s="174">
        <f t="shared" si="4"/>
        <v>2</v>
      </c>
      <c r="R9" s="176">
        <f t="shared" si="4"/>
        <v>0</v>
      </c>
      <c r="S9" s="132"/>
    </row>
    <row r="10" spans="1:19" ht="30" customHeight="1">
      <c r="A10" s="125" t="s">
        <v>45</v>
      </c>
      <c r="B10" s="133" t="s">
        <v>123</v>
      </c>
      <c r="C10" s="133" t="s">
        <v>126</v>
      </c>
      <c r="D10" s="127">
        <v>9</v>
      </c>
      <c r="E10" s="127" t="s">
        <v>32</v>
      </c>
      <c r="F10" s="129">
        <v>21</v>
      </c>
      <c r="G10" s="127">
        <v>11</v>
      </c>
      <c r="H10" s="127" t="s">
        <v>32</v>
      </c>
      <c r="I10" s="129">
        <v>21</v>
      </c>
      <c r="J10" s="127"/>
      <c r="K10" s="127" t="s">
        <v>32</v>
      </c>
      <c r="L10" s="129"/>
      <c r="M10" s="130">
        <f t="shared" si="0"/>
        <v>20</v>
      </c>
      <c r="N10" s="131">
        <f t="shared" si="1"/>
        <v>42</v>
      </c>
      <c r="O10" s="171">
        <f t="shared" si="2"/>
        <v>0</v>
      </c>
      <c r="P10" s="172">
        <f t="shared" si="3"/>
        <v>2</v>
      </c>
      <c r="Q10" s="174">
        <f t="shared" si="4"/>
        <v>0</v>
      </c>
      <c r="R10" s="176">
        <f t="shared" si="4"/>
        <v>2</v>
      </c>
      <c r="S10" s="132"/>
    </row>
    <row r="11" spans="1:19" ht="30" customHeight="1">
      <c r="A11" s="125" t="s">
        <v>33</v>
      </c>
      <c r="B11" s="133" t="s">
        <v>105</v>
      </c>
      <c r="C11" s="133" t="s">
        <v>127</v>
      </c>
      <c r="D11" s="127">
        <v>13</v>
      </c>
      <c r="E11" s="127" t="s">
        <v>32</v>
      </c>
      <c r="F11" s="129">
        <v>21</v>
      </c>
      <c r="G11" s="127">
        <v>21</v>
      </c>
      <c r="H11" s="127" t="s">
        <v>32</v>
      </c>
      <c r="I11" s="129">
        <v>20</v>
      </c>
      <c r="J11" s="127"/>
      <c r="K11" s="127" t="s">
        <v>32</v>
      </c>
      <c r="L11" s="129"/>
      <c r="M11" s="130">
        <f t="shared" si="0"/>
        <v>34</v>
      </c>
      <c r="N11" s="131">
        <f t="shared" si="1"/>
        <v>41</v>
      </c>
      <c r="O11" s="171">
        <f t="shared" si="2"/>
        <v>1</v>
      </c>
      <c r="P11" s="172">
        <f t="shared" si="3"/>
        <v>1</v>
      </c>
      <c r="Q11" s="174">
        <f aca="true" t="shared" si="5" ref="Q11:R13">IF(O11=1,1,(IF(O11=2,2,0)))</f>
        <v>1</v>
      </c>
      <c r="R11" s="176">
        <f t="shared" si="5"/>
        <v>1</v>
      </c>
      <c r="S11" s="132"/>
    </row>
    <row r="12" spans="1:19" ht="30" customHeight="1">
      <c r="A12" s="125" t="s">
        <v>35</v>
      </c>
      <c r="B12" s="133" t="s">
        <v>106</v>
      </c>
      <c r="C12" s="133" t="s">
        <v>128</v>
      </c>
      <c r="D12" s="127">
        <v>21</v>
      </c>
      <c r="E12" s="127" t="s">
        <v>32</v>
      </c>
      <c r="F12" s="129">
        <v>3</v>
      </c>
      <c r="G12" s="127">
        <v>21</v>
      </c>
      <c r="H12" s="127" t="s">
        <v>32</v>
      </c>
      <c r="I12" s="129">
        <v>8</v>
      </c>
      <c r="J12" s="127"/>
      <c r="K12" s="127" t="s">
        <v>32</v>
      </c>
      <c r="L12" s="129"/>
      <c r="M12" s="130">
        <f t="shared" si="0"/>
        <v>42</v>
      </c>
      <c r="N12" s="131">
        <f t="shared" si="1"/>
        <v>11</v>
      </c>
      <c r="O12" s="171">
        <f t="shared" si="2"/>
        <v>2</v>
      </c>
      <c r="P12" s="172">
        <f t="shared" si="3"/>
        <v>0</v>
      </c>
      <c r="Q12" s="174">
        <f t="shared" si="5"/>
        <v>2</v>
      </c>
      <c r="R12" s="176">
        <f t="shared" si="5"/>
        <v>0</v>
      </c>
      <c r="S12" s="132"/>
    </row>
    <row r="13" spans="1:19" ht="30" customHeight="1" thickBot="1">
      <c r="A13" s="125" t="s">
        <v>44</v>
      </c>
      <c r="B13" s="134" t="s">
        <v>107</v>
      </c>
      <c r="C13" s="134" t="s">
        <v>129</v>
      </c>
      <c r="D13" s="135">
        <v>21</v>
      </c>
      <c r="E13" s="136" t="s">
        <v>32</v>
      </c>
      <c r="F13" s="137">
        <v>6</v>
      </c>
      <c r="G13" s="135">
        <v>21</v>
      </c>
      <c r="H13" s="136" t="s">
        <v>32</v>
      </c>
      <c r="I13" s="137">
        <v>10</v>
      </c>
      <c r="J13" s="135"/>
      <c r="K13" s="136" t="s">
        <v>32</v>
      </c>
      <c r="L13" s="137"/>
      <c r="M13" s="130">
        <f t="shared" si="0"/>
        <v>42</v>
      </c>
      <c r="N13" s="131">
        <f t="shared" si="1"/>
        <v>16</v>
      </c>
      <c r="O13" s="171">
        <f t="shared" si="2"/>
        <v>2</v>
      </c>
      <c r="P13" s="172">
        <f t="shared" si="3"/>
        <v>0</v>
      </c>
      <c r="Q13" s="174">
        <f t="shared" si="5"/>
        <v>2</v>
      </c>
      <c r="R13" s="177">
        <f t="shared" si="5"/>
        <v>0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SKB Český Krumlov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222</v>
      </c>
      <c r="N14" s="140">
        <f t="shared" si="6"/>
        <v>174</v>
      </c>
      <c r="O14" s="180">
        <f t="shared" si="6"/>
        <v>9</v>
      </c>
      <c r="P14" s="141">
        <f t="shared" si="6"/>
        <v>3</v>
      </c>
      <c r="Q14" s="139">
        <f t="shared" si="6"/>
        <v>9</v>
      </c>
      <c r="R14" s="140">
        <f t="shared" si="6"/>
        <v>3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2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skupina_B!A16</f>
        <v>Středočeský kraj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skupina_B!A21</f>
        <v>Sokol Klimkovice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65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124</v>
      </c>
      <c r="C8" s="126" t="s">
        <v>88</v>
      </c>
      <c r="D8" s="127">
        <v>12</v>
      </c>
      <c r="E8" s="128" t="s">
        <v>32</v>
      </c>
      <c r="F8" s="129">
        <v>21</v>
      </c>
      <c r="G8" s="127">
        <v>8</v>
      </c>
      <c r="H8" s="128" t="s">
        <v>32</v>
      </c>
      <c r="I8" s="129">
        <v>21</v>
      </c>
      <c r="J8" s="127"/>
      <c r="K8" s="128" t="s">
        <v>32</v>
      </c>
      <c r="L8" s="129"/>
      <c r="M8" s="130">
        <f aca="true" t="shared" si="0" ref="M8:M13">D8+G8+J8</f>
        <v>20</v>
      </c>
      <c r="N8" s="131">
        <f aca="true" t="shared" si="1" ref="N8:N13">F8+I8+L8</f>
        <v>42</v>
      </c>
      <c r="O8" s="171">
        <f aca="true" t="shared" si="2" ref="O8:O13">IF(D8&gt;F8,1,0)+IF(G8&gt;I8,1,0)+IF(J8&gt;L8,1,0)</f>
        <v>0</v>
      </c>
      <c r="P8" s="172">
        <f aca="true" t="shared" si="3" ref="P8:P13">IF(D8&lt;F8,1,0)+IF(G8&lt;I8,1,0)+IF(J8&lt;L8,1,0)</f>
        <v>2</v>
      </c>
      <c r="Q8" s="174">
        <f aca="true" t="shared" si="4" ref="Q8:R10">IF(O8=1,1,(IF(O8=2,2,0)))</f>
        <v>0</v>
      </c>
      <c r="R8" s="175">
        <f t="shared" si="4"/>
        <v>2</v>
      </c>
      <c r="S8" s="132"/>
    </row>
    <row r="9" spans="1:19" ht="30" customHeight="1">
      <c r="A9" s="125" t="s">
        <v>34</v>
      </c>
      <c r="B9" s="133" t="s">
        <v>125</v>
      </c>
      <c r="C9" s="133" t="s">
        <v>89</v>
      </c>
      <c r="D9" s="127">
        <v>21</v>
      </c>
      <c r="E9" s="127" t="s">
        <v>32</v>
      </c>
      <c r="F9" s="129">
        <v>18</v>
      </c>
      <c r="G9" s="127">
        <v>21</v>
      </c>
      <c r="H9" s="127" t="s">
        <v>32</v>
      </c>
      <c r="I9" s="129">
        <v>10</v>
      </c>
      <c r="J9" s="127"/>
      <c r="K9" s="127" t="s">
        <v>32</v>
      </c>
      <c r="L9" s="129"/>
      <c r="M9" s="130">
        <f t="shared" si="0"/>
        <v>42</v>
      </c>
      <c r="N9" s="131">
        <f t="shared" si="1"/>
        <v>28</v>
      </c>
      <c r="O9" s="171">
        <f t="shared" si="2"/>
        <v>2</v>
      </c>
      <c r="P9" s="172">
        <f t="shared" si="3"/>
        <v>0</v>
      </c>
      <c r="Q9" s="174">
        <f t="shared" si="4"/>
        <v>2</v>
      </c>
      <c r="R9" s="176">
        <f t="shared" si="4"/>
        <v>0</v>
      </c>
      <c r="S9" s="132"/>
    </row>
    <row r="10" spans="1:19" ht="30" customHeight="1">
      <c r="A10" s="125" t="s">
        <v>45</v>
      </c>
      <c r="B10" s="133" t="s">
        <v>126</v>
      </c>
      <c r="C10" s="133" t="s">
        <v>100</v>
      </c>
      <c r="D10" s="127">
        <v>21</v>
      </c>
      <c r="E10" s="127" t="s">
        <v>32</v>
      </c>
      <c r="F10" s="129">
        <v>4</v>
      </c>
      <c r="G10" s="127">
        <v>21</v>
      </c>
      <c r="H10" s="127" t="s">
        <v>32</v>
      </c>
      <c r="I10" s="129">
        <v>4</v>
      </c>
      <c r="J10" s="127"/>
      <c r="K10" s="127" t="s">
        <v>32</v>
      </c>
      <c r="L10" s="129"/>
      <c r="M10" s="130">
        <f t="shared" si="0"/>
        <v>42</v>
      </c>
      <c r="N10" s="131">
        <f t="shared" si="1"/>
        <v>8</v>
      </c>
      <c r="O10" s="171">
        <f t="shared" si="2"/>
        <v>2</v>
      </c>
      <c r="P10" s="172">
        <f t="shared" si="3"/>
        <v>0</v>
      </c>
      <c r="Q10" s="174">
        <f t="shared" si="4"/>
        <v>2</v>
      </c>
      <c r="R10" s="176">
        <f t="shared" si="4"/>
        <v>0</v>
      </c>
      <c r="S10" s="132"/>
    </row>
    <row r="11" spans="1:19" ht="30" customHeight="1">
      <c r="A11" s="125" t="s">
        <v>33</v>
      </c>
      <c r="B11" s="133" t="s">
        <v>127</v>
      </c>
      <c r="C11" s="133" t="s">
        <v>101</v>
      </c>
      <c r="D11" s="127">
        <v>18</v>
      </c>
      <c r="E11" s="127" t="s">
        <v>32</v>
      </c>
      <c r="F11" s="129">
        <v>21</v>
      </c>
      <c r="G11" s="127">
        <v>21</v>
      </c>
      <c r="H11" s="127" t="s">
        <v>32</v>
      </c>
      <c r="I11" s="129">
        <v>10</v>
      </c>
      <c r="J11" s="127"/>
      <c r="K11" s="127" t="s">
        <v>32</v>
      </c>
      <c r="L11" s="129"/>
      <c r="M11" s="130">
        <f t="shared" si="0"/>
        <v>39</v>
      </c>
      <c r="N11" s="131">
        <f t="shared" si="1"/>
        <v>31</v>
      </c>
      <c r="O11" s="171">
        <f t="shared" si="2"/>
        <v>1</v>
      </c>
      <c r="P11" s="172">
        <f t="shared" si="3"/>
        <v>1</v>
      </c>
      <c r="Q11" s="174">
        <f aca="true" t="shared" si="5" ref="Q11:R13">IF(O11=1,1,(IF(O11=2,2,0)))</f>
        <v>1</v>
      </c>
      <c r="R11" s="176">
        <f t="shared" si="5"/>
        <v>1</v>
      </c>
      <c r="S11" s="132"/>
    </row>
    <row r="12" spans="1:19" ht="30" customHeight="1">
      <c r="A12" s="125" t="s">
        <v>35</v>
      </c>
      <c r="B12" s="133" t="s">
        <v>128</v>
      </c>
      <c r="C12" s="133" t="s">
        <v>102</v>
      </c>
      <c r="D12" s="127">
        <v>2</v>
      </c>
      <c r="E12" s="127" t="s">
        <v>32</v>
      </c>
      <c r="F12" s="129">
        <v>21</v>
      </c>
      <c r="G12" s="127">
        <v>2</v>
      </c>
      <c r="H12" s="127" t="s">
        <v>32</v>
      </c>
      <c r="I12" s="129">
        <v>21</v>
      </c>
      <c r="J12" s="127"/>
      <c r="K12" s="127" t="s">
        <v>32</v>
      </c>
      <c r="L12" s="129"/>
      <c r="M12" s="130">
        <f t="shared" si="0"/>
        <v>4</v>
      </c>
      <c r="N12" s="131">
        <f t="shared" si="1"/>
        <v>42</v>
      </c>
      <c r="O12" s="171">
        <f t="shared" si="2"/>
        <v>0</v>
      </c>
      <c r="P12" s="172">
        <f t="shared" si="3"/>
        <v>2</v>
      </c>
      <c r="Q12" s="174">
        <f t="shared" si="5"/>
        <v>0</v>
      </c>
      <c r="R12" s="176">
        <f t="shared" si="5"/>
        <v>2</v>
      </c>
      <c r="S12" s="132"/>
    </row>
    <row r="13" spans="1:19" ht="30" customHeight="1" thickBot="1">
      <c r="A13" s="125" t="s">
        <v>44</v>
      </c>
      <c r="B13" s="134" t="s">
        <v>129</v>
      </c>
      <c r="C13" s="134" t="s">
        <v>103</v>
      </c>
      <c r="D13" s="135">
        <v>14</v>
      </c>
      <c r="E13" s="136" t="s">
        <v>32</v>
      </c>
      <c r="F13" s="137">
        <v>21</v>
      </c>
      <c r="G13" s="135">
        <v>7</v>
      </c>
      <c r="H13" s="136" t="s">
        <v>32</v>
      </c>
      <c r="I13" s="137">
        <v>21</v>
      </c>
      <c r="J13" s="135"/>
      <c r="K13" s="136" t="s">
        <v>32</v>
      </c>
      <c r="L13" s="137"/>
      <c r="M13" s="130">
        <f t="shared" si="0"/>
        <v>21</v>
      </c>
      <c r="N13" s="131">
        <f t="shared" si="1"/>
        <v>42</v>
      </c>
      <c r="O13" s="171">
        <f t="shared" si="2"/>
        <v>0</v>
      </c>
      <c r="P13" s="172">
        <f t="shared" si="3"/>
        <v>2</v>
      </c>
      <c r="Q13" s="174">
        <f t="shared" si="5"/>
        <v>0</v>
      </c>
      <c r="R13" s="177">
        <f t="shared" si="5"/>
        <v>2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Sokol Klimkovice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168</v>
      </c>
      <c r="N14" s="140">
        <f t="shared" si="6"/>
        <v>193</v>
      </c>
      <c r="O14" s="180">
        <f t="shared" si="6"/>
        <v>5</v>
      </c>
      <c r="P14" s="141">
        <f t="shared" si="6"/>
        <v>7</v>
      </c>
      <c r="Q14" s="139">
        <f t="shared" si="6"/>
        <v>5</v>
      </c>
      <c r="R14" s="140">
        <f t="shared" si="6"/>
        <v>7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2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62</v>
      </c>
    </row>
    <row r="2" spans="1:22" ht="15">
      <c r="A2" s="2" t="s">
        <v>1</v>
      </c>
      <c r="B2" s="4" t="s">
        <v>18</v>
      </c>
      <c r="N2" s="185" t="s">
        <v>137</v>
      </c>
      <c r="O2" s="185"/>
      <c r="P2" s="185"/>
      <c r="Q2" s="185"/>
      <c r="R2" s="185"/>
      <c r="S2" s="185"/>
      <c r="T2" s="185"/>
      <c r="U2" s="185"/>
      <c r="V2" s="185"/>
    </row>
    <row r="3" spans="1:22" ht="15">
      <c r="A3" s="2" t="s">
        <v>2</v>
      </c>
      <c r="B3" s="90" t="s">
        <v>63</v>
      </c>
      <c r="N3" s="185"/>
      <c r="O3" s="185"/>
      <c r="P3" s="185"/>
      <c r="Q3" s="185"/>
      <c r="R3" s="185"/>
      <c r="S3" s="185"/>
      <c r="T3" s="185"/>
      <c r="U3" s="185"/>
      <c r="V3" s="185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202" t="str">
        <f>A11</f>
        <v>Jižní Čechy</v>
      </c>
      <c r="C7" s="203"/>
      <c r="D7" s="203"/>
      <c r="E7" s="204"/>
      <c r="F7" s="186" t="str">
        <f>A16</f>
        <v>Severní Čechy</v>
      </c>
      <c r="G7" s="187"/>
      <c r="H7" s="187"/>
      <c r="I7" s="188"/>
      <c r="J7" s="186" t="str">
        <f>A21</f>
        <v>Sokol Radotín</v>
      </c>
      <c r="K7" s="187"/>
      <c r="L7" s="187"/>
      <c r="M7" s="189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202"/>
      <c r="C8" s="203"/>
      <c r="D8" s="203"/>
      <c r="E8" s="204"/>
      <c r="F8" s="186"/>
      <c r="G8" s="187"/>
      <c r="H8" s="187"/>
      <c r="I8" s="188"/>
      <c r="J8" s="186"/>
      <c r="K8" s="187"/>
      <c r="L8" s="187"/>
      <c r="M8" s="189"/>
      <c r="N8" s="190" t="s">
        <v>4</v>
      </c>
      <c r="O8" s="191"/>
      <c r="P8" s="192" t="s">
        <v>5</v>
      </c>
      <c r="Q8" s="191"/>
      <c r="R8" s="193" t="s">
        <v>6</v>
      </c>
      <c r="S8" s="191"/>
      <c r="T8" s="193" t="s">
        <v>7</v>
      </c>
      <c r="U8" s="191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51"/>
      <c r="C10" s="151"/>
      <c r="D10" s="151"/>
      <c r="E10" s="152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181" t="s">
        <v>79</v>
      </c>
      <c r="B11" s="153"/>
      <c r="C11" s="154"/>
      <c r="D11" s="154"/>
      <c r="E11" s="155"/>
      <c r="F11" s="156"/>
      <c r="G11" s="42">
        <f>'2c.1-2'!Q14</f>
        <v>2</v>
      </c>
      <c r="H11" s="64">
        <f>'2c.1-2'!R14</f>
        <v>10</v>
      </c>
      <c r="I11" s="65"/>
      <c r="J11" s="156"/>
      <c r="K11" s="42">
        <f>'1c.3-1'!R14</f>
        <v>0</v>
      </c>
      <c r="L11" s="64">
        <f>'1c.3-1'!Q14</f>
        <v>12</v>
      </c>
      <c r="M11" s="65"/>
      <c r="N11" s="33"/>
      <c r="O11" s="34"/>
      <c r="P11" s="35"/>
      <c r="Q11" s="36"/>
      <c r="R11" s="43">
        <f>G11+K11</f>
        <v>2</v>
      </c>
      <c r="S11" s="38">
        <f>H11+L11</f>
        <v>22</v>
      </c>
      <c r="T11" s="39"/>
      <c r="U11" s="40"/>
      <c r="V11" s="182">
        <v>3</v>
      </c>
    </row>
    <row r="12" spans="1:22" ht="16.5" customHeight="1">
      <c r="A12" s="181"/>
      <c r="B12" s="153"/>
      <c r="C12" s="154"/>
      <c r="D12" s="154"/>
      <c r="E12" s="155"/>
      <c r="F12" s="156"/>
      <c r="G12" s="44">
        <f>'2c.1-2'!O14</f>
        <v>2</v>
      </c>
      <c r="H12" s="44">
        <f>'2c.1-2'!P14</f>
        <v>10</v>
      </c>
      <c r="I12" s="65"/>
      <c r="J12" s="156"/>
      <c r="K12" s="44">
        <f>'1c.3-1'!P14</f>
        <v>0</v>
      </c>
      <c r="L12" s="44">
        <f>'1c.3-1'!O14</f>
        <v>12</v>
      </c>
      <c r="M12" s="65"/>
      <c r="N12" s="33"/>
      <c r="O12" s="34"/>
      <c r="P12" s="35">
        <f>G12+K12</f>
        <v>2</v>
      </c>
      <c r="Q12" s="36">
        <f>H12+L12</f>
        <v>22</v>
      </c>
      <c r="R12" s="37"/>
      <c r="S12" s="38"/>
      <c r="T12" s="183">
        <v>2</v>
      </c>
      <c r="U12" s="184"/>
      <c r="V12" s="182"/>
    </row>
    <row r="13" spans="1:22" ht="16.5" customHeight="1">
      <c r="A13" s="41"/>
      <c r="B13" s="151"/>
      <c r="C13" s="151"/>
      <c r="D13" s="151"/>
      <c r="E13" s="152"/>
      <c r="F13" s="71"/>
      <c r="G13" s="45">
        <f>'2c.1-2'!M14</f>
        <v>164</v>
      </c>
      <c r="H13" s="46">
        <f>'2c.1-2'!N14</f>
        <v>232</v>
      </c>
      <c r="I13" s="67"/>
      <c r="J13" s="71"/>
      <c r="K13" s="45">
        <f>'1c.3-1'!N14</f>
        <v>122</v>
      </c>
      <c r="L13" s="46">
        <f>'1c.3-1'!M14</f>
        <v>252</v>
      </c>
      <c r="M13" s="67"/>
      <c r="N13" s="47">
        <f>G13+K13</f>
        <v>286</v>
      </c>
      <c r="O13" s="34">
        <f>H13+L13</f>
        <v>484</v>
      </c>
      <c r="P13" s="48"/>
      <c r="Q13" s="36"/>
      <c r="R13" s="37"/>
      <c r="S13" s="38"/>
      <c r="T13" s="39"/>
      <c r="U13" s="40"/>
      <c r="V13" s="182"/>
    </row>
    <row r="14" spans="1:22" ht="16.5" customHeight="1">
      <c r="A14" s="49"/>
      <c r="B14" s="157"/>
      <c r="C14" s="157"/>
      <c r="D14" s="157"/>
      <c r="E14" s="158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59"/>
      <c r="G15" s="160"/>
      <c r="H15" s="160"/>
      <c r="I15" s="161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181" t="s">
        <v>80</v>
      </c>
      <c r="B16" s="64"/>
      <c r="C16" s="42">
        <f>H11</f>
        <v>10</v>
      </c>
      <c r="D16" s="64">
        <f>G11</f>
        <v>2</v>
      </c>
      <c r="E16" s="65"/>
      <c r="F16" s="162"/>
      <c r="G16" s="154"/>
      <c r="H16" s="154"/>
      <c r="I16" s="155"/>
      <c r="J16" s="156"/>
      <c r="K16" s="42">
        <f>'3c.2-3'!Q14</f>
        <v>7</v>
      </c>
      <c r="L16" s="64">
        <f>'3c.2-3'!R14</f>
        <v>5</v>
      </c>
      <c r="M16" s="65"/>
      <c r="N16" s="33"/>
      <c r="O16" s="34"/>
      <c r="P16" s="48"/>
      <c r="Q16" s="36"/>
      <c r="R16" s="43">
        <f>C16+K16</f>
        <v>17</v>
      </c>
      <c r="S16" s="38">
        <f>D16+L16</f>
        <v>7</v>
      </c>
      <c r="T16" s="39"/>
      <c r="U16" s="40"/>
      <c r="V16" s="182">
        <v>1</v>
      </c>
    </row>
    <row r="17" spans="1:22" ht="16.5" customHeight="1">
      <c r="A17" s="181"/>
      <c r="B17" s="66"/>
      <c r="C17" s="44">
        <f>H12</f>
        <v>10</v>
      </c>
      <c r="D17" s="44">
        <f>G12</f>
        <v>2</v>
      </c>
      <c r="E17" s="67"/>
      <c r="F17" s="162"/>
      <c r="G17" s="154"/>
      <c r="H17" s="154"/>
      <c r="I17" s="155"/>
      <c r="J17" s="156"/>
      <c r="K17" s="44">
        <f>'3c.2-3'!O14</f>
        <v>7</v>
      </c>
      <c r="L17" s="44">
        <f>'3c.2-3'!P14</f>
        <v>5</v>
      </c>
      <c r="M17" s="65"/>
      <c r="N17" s="33"/>
      <c r="O17" s="34"/>
      <c r="P17" s="48">
        <f>C17+K17</f>
        <v>17</v>
      </c>
      <c r="Q17" s="36">
        <f>D17+L17</f>
        <v>7</v>
      </c>
      <c r="R17" s="37"/>
      <c r="S17" s="38"/>
      <c r="T17" s="183">
        <v>6</v>
      </c>
      <c r="U17" s="184"/>
      <c r="V17" s="182"/>
    </row>
    <row r="18" spans="1:22" ht="16.5" customHeight="1">
      <c r="A18" s="41"/>
      <c r="B18" s="163"/>
      <c r="C18" s="45">
        <f>H13</f>
        <v>232</v>
      </c>
      <c r="D18" s="46">
        <f>G13</f>
        <v>164</v>
      </c>
      <c r="E18" s="67"/>
      <c r="F18" s="164"/>
      <c r="G18" s="151"/>
      <c r="H18" s="151"/>
      <c r="I18" s="152"/>
      <c r="J18" s="71"/>
      <c r="K18" s="45">
        <f>'3c.2-3'!M14</f>
        <v>202</v>
      </c>
      <c r="L18" s="46">
        <f>'3c.2-3'!N14</f>
        <v>204</v>
      </c>
      <c r="M18" s="67"/>
      <c r="N18" s="47">
        <f>C18+K18</f>
        <v>434</v>
      </c>
      <c r="O18" s="34">
        <f>D18+L18</f>
        <v>368</v>
      </c>
      <c r="P18" s="48"/>
      <c r="Q18" s="36"/>
      <c r="R18" s="37"/>
      <c r="S18" s="38"/>
      <c r="T18" s="39"/>
      <c r="U18" s="40"/>
      <c r="V18" s="182"/>
    </row>
    <row r="19" spans="1:22" ht="16.5" customHeight="1">
      <c r="A19" s="49"/>
      <c r="B19" s="68"/>
      <c r="C19" s="68"/>
      <c r="D19" s="68"/>
      <c r="E19" s="69"/>
      <c r="F19" s="165"/>
      <c r="G19" s="157"/>
      <c r="H19" s="157"/>
      <c r="I19" s="158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0"/>
      <c r="K20" s="160"/>
      <c r="L20" s="160"/>
      <c r="M20" s="160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181" t="s">
        <v>81</v>
      </c>
      <c r="B21" s="66"/>
      <c r="C21" s="42">
        <f>L11</f>
        <v>12</v>
      </c>
      <c r="D21" s="64">
        <f>K11</f>
        <v>0</v>
      </c>
      <c r="E21" s="67"/>
      <c r="F21" s="71"/>
      <c r="G21" s="42">
        <f>L16</f>
        <v>5</v>
      </c>
      <c r="H21" s="64">
        <f>K16</f>
        <v>7</v>
      </c>
      <c r="I21" s="67"/>
      <c r="J21" s="153"/>
      <c r="K21" s="153"/>
      <c r="L21" s="153"/>
      <c r="M21" s="153"/>
      <c r="N21" s="33"/>
      <c r="O21" s="34"/>
      <c r="P21" s="48"/>
      <c r="Q21" s="36"/>
      <c r="R21" s="43">
        <f>C21+G21</f>
        <v>17</v>
      </c>
      <c r="S21" s="38">
        <f>D21+H21</f>
        <v>7</v>
      </c>
      <c r="T21" s="39"/>
      <c r="U21" s="40"/>
      <c r="V21" s="182">
        <v>2</v>
      </c>
    </row>
    <row r="22" spans="1:22" ht="16.5" customHeight="1">
      <c r="A22" s="181"/>
      <c r="B22" s="66"/>
      <c r="C22" s="44">
        <f>L12</f>
        <v>12</v>
      </c>
      <c r="D22" s="44">
        <f>K12</f>
        <v>0</v>
      </c>
      <c r="E22" s="67"/>
      <c r="F22" s="71"/>
      <c r="G22" s="44">
        <f>L17</f>
        <v>5</v>
      </c>
      <c r="H22" s="44">
        <f>K17</f>
        <v>7</v>
      </c>
      <c r="I22" s="67"/>
      <c r="J22" s="153"/>
      <c r="K22" s="153"/>
      <c r="L22" s="153"/>
      <c r="M22" s="153"/>
      <c r="N22" s="33"/>
      <c r="O22" s="34"/>
      <c r="P22" s="48">
        <f>C22+G22</f>
        <v>17</v>
      </c>
      <c r="Q22" s="36">
        <f>D22+H22</f>
        <v>7</v>
      </c>
      <c r="R22" s="37"/>
      <c r="S22" s="38"/>
      <c r="T22" s="183">
        <v>4</v>
      </c>
      <c r="U22" s="184"/>
      <c r="V22" s="182"/>
    </row>
    <row r="23" spans="1:22" ht="16.5" customHeight="1">
      <c r="A23" s="41"/>
      <c r="B23" s="163"/>
      <c r="C23" s="45">
        <f>L13</f>
        <v>252</v>
      </c>
      <c r="D23" s="46">
        <f>K13</f>
        <v>122</v>
      </c>
      <c r="E23" s="67"/>
      <c r="F23" s="71"/>
      <c r="G23" s="45">
        <f>L18</f>
        <v>204</v>
      </c>
      <c r="H23" s="46">
        <f>K18</f>
        <v>202</v>
      </c>
      <c r="I23" s="67"/>
      <c r="J23" s="151"/>
      <c r="K23" s="151"/>
      <c r="L23" s="151"/>
      <c r="M23" s="151"/>
      <c r="N23" s="47">
        <f>C23+G23</f>
        <v>456</v>
      </c>
      <c r="O23" s="34">
        <f>D23+H23</f>
        <v>324</v>
      </c>
      <c r="P23" s="48"/>
      <c r="Q23" s="36"/>
      <c r="R23" s="37"/>
      <c r="S23" s="38"/>
      <c r="T23" s="39"/>
      <c r="U23" s="40"/>
      <c r="V23" s="182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66"/>
      <c r="K24" s="166"/>
      <c r="L24" s="166"/>
      <c r="M24" s="166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sheetProtection/>
  <mergeCells count="17">
    <mergeCell ref="N2:V3"/>
    <mergeCell ref="B7:E8"/>
    <mergeCell ref="F7:I8"/>
    <mergeCell ref="J7:M8"/>
    <mergeCell ref="N8:O8"/>
    <mergeCell ref="P8:Q8"/>
    <mergeCell ref="R8:S8"/>
    <mergeCell ref="T8:U8"/>
    <mergeCell ref="A21:A22"/>
    <mergeCell ref="V21:V23"/>
    <mergeCell ref="T22:U22"/>
    <mergeCell ref="A11:A12"/>
    <mergeCell ref="V11:V13"/>
    <mergeCell ref="T12:U12"/>
    <mergeCell ref="A16:A17"/>
    <mergeCell ref="V16:V18"/>
    <mergeCell ref="T17:U17"/>
  </mergeCells>
  <printOptions/>
  <pageMargins left="0.53" right="0.55" top="0.68" bottom="0.42" header="0.5118110236220472" footer="0.24"/>
  <pageSetup fitToHeight="1" fitToWidth="1" orientation="landscape" paperSize="9" scale="96" r:id="rId1"/>
  <headerFooter alignWithMargins="0">
    <oddFooter>&amp;L&amp;"BrushScript BT,Regular tučné"Kadel Design&amp;"Symbol,obyčejné"&amp;Xâ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8" sqref="B8:B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skupina_C!A21</f>
        <v>Sokol Radotín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skupina_C!A11</f>
        <v>Jižní Čechy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66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92</v>
      </c>
      <c r="C8" s="126" t="s">
        <v>93</v>
      </c>
      <c r="D8" s="127">
        <v>21</v>
      </c>
      <c r="E8" s="128" t="s">
        <v>32</v>
      </c>
      <c r="F8" s="129">
        <v>5</v>
      </c>
      <c r="G8" s="127">
        <v>21</v>
      </c>
      <c r="H8" s="128" t="s">
        <v>32</v>
      </c>
      <c r="I8" s="129">
        <v>14</v>
      </c>
      <c r="J8" s="127"/>
      <c r="K8" s="128" t="s">
        <v>32</v>
      </c>
      <c r="L8" s="129"/>
      <c r="M8" s="130">
        <f aca="true" t="shared" si="0" ref="M8:M13">D8+G8+J8</f>
        <v>42</v>
      </c>
      <c r="N8" s="131">
        <f aca="true" t="shared" si="1" ref="N8:N13">F8+I8+L8</f>
        <v>19</v>
      </c>
      <c r="O8" s="171">
        <f aca="true" t="shared" si="2" ref="O8:O13">IF(D8&gt;F8,1,0)+IF(G8&gt;I8,1,0)+IF(J8&gt;L8,1,0)</f>
        <v>2</v>
      </c>
      <c r="P8" s="172">
        <f aca="true" t="shared" si="3" ref="P8:P13">IF(D8&lt;F8,1,0)+IF(G8&lt;I8,1,0)+IF(J8&lt;L8,1,0)</f>
        <v>0</v>
      </c>
      <c r="Q8" s="174">
        <f aca="true" t="shared" si="4" ref="Q8:R10">IF(O8=1,1,(IF(O8=2,2,0)))</f>
        <v>2</v>
      </c>
      <c r="R8" s="175">
        <f t="shared" si="4"/>
        <v>0</v>
      </c>
      <c r="S8" s="132"/>
    </row>
    <row r="9" spans="1:19" ht="30" customHeight="1">
      <c r="A9" s="125" t="s">
        <v>34</v>
      </c>
      <c r="B9" s="133" t="s">
        <v>108</v>
      </c>
      <c r="C9" s="133" t="s">
        <v>112</v>
      </c>
      <c r="D9" s="127">
        <v>21</v>
      </c>
      <c r="E9" s="127" t="s">
        <v>32</v>
      </c>
      <c r="F9" s="129">
        <v>10</v>
      </c>
      <c r="G9" s="127">
        <v>21</v>
      </c>
      <c r="H9" s="127" t="s">
        <v>32</v>
      </c>
      <c r="I9" s="129">
        <v>12</v>
      </c>
      <c r="J9" s="127"/>
      <c r="K9" s="127" t="s">
        <v>32</v>
      </c>
      <c r="L9" s="129"/>
      <c r="M9" s="130">
        <f t="shared" si="0"/>
        <v>42</v>
      </c>
      <c r="N9" s="131">
        <f t="shared" si="1"/>
        <v>22</v>
      </c>
      <c r="O9" s="171">
        <f t="shared" si="2"/>
        <v>2</v>
      </c>
      <c r="P9" s="172">
        <f t="shared" si="3"/>
        <v>0</v>
      </c>
      <c r="Q9" s="174">
        <f t="shared" si="4"/>
        <v>2</v>
      </c>
      <c r="R9" s="176">
        <f t="shared" si="4"/>
        <v>0</v>
      </c>
      <c r="S9" s="132"/>
    </row>
    <row r="10" spans="1:19" ht="30" customHeight="1">
      <c r="A10" s="125" t="s">
        <v>45</v>
      </c>
      <c r="B10" s="133" t="s">
        <v>109</v>
      </c>
      <c r="C10" s="133" t="s">
        <v>113</v>
      </c>
      <c r="D10" s="127">
        <v>21</v>
      </c>
      <c r="E10" s="127" t="s">
        <v>32</v>
      </c>
      <c r="F10" s="129">
        <v>10</v>
      </c>
      <c r="G10" s="127">
        <v>21</v>
      </c>
      <c r="H10" s="127" t="s">
        <v>32</v>
      </c>
      <c r="I10" s="129">
        <v>8</v>
      </c>
      <c r="J10" s="127"/>
      <c r="K10" s="127" t="s">
        <v>32</v>
      </c>
      <c r="L10" s="129"/>
      <c r="M10" s="130">
        <f t="shared" si="0"/>
        <v>42</v>
      </c>
      <c r="N10" s="131">
        <f t="shared" si="1"/>
        <v>18</v>
      </c>
      <c r="O10" s="171">
        <f t="shared" si="2"/>
        <v>2</v>
      </c>
      <c r="P10" s="172">
        <f t="shared" si="3"/>
        <v>0</v>
      </c>
      <c r="Q10" s="174">
        <f t="shared" si="4"/>
        <v>2</v>
      </c>
      <c r="R10" s="176">
        <f t="shared" si="4"/>
        <v>0</v>
      </c>
      <c r="S10" s="132"/>
    </row>
    <row r="11" spans="1:19" ht="30" customHeight="1">
      <c r="A11" s="125" t="s">
        <v>33</v>
      </c>
      <c r="B11" s="133" t="s">
        <v>110</v>
      </c>
      <c r="C11" s="133" t="s">
        <v>114</v>
      </c>
      <c r="D11" s="127">
        <v>21</v>
      </c>
      <c r="E11" s="127" t="s">
        <v>32</v>
      </c>
      <c r="F11" s="129">
        <v>11</v>
      </c>
      <c r="G11" s="127">
        <v>21</v>
      </c>
      <c r="H11" s="127" t="s">
        <v>32</v>
      </c>
      <c r="I11" s="129">
        <v>11</v>
      </c>
      <c r="J11" s="127"/>
      <c r="K11" s="127" t="s">
        <v>32</v>
      </c>
      <c r="L11" s="129"/>
      <c r="M11" s="130">
        <f t="shared" si="0"/>
        <v>42</v>
      </c>
      <c r="N11" s="131">
        <f t="shared" si="1"/>
        <v>22</v>
      </c>
      <c r="O11" s="171">
        <f t="shared" si="2"/>
        <v>2</v>
      </c>
      <c r="P11" s="172">
        <f t="shared" si="3"/>
        <v>0</v>
      </c>
      <c r="Q11" s="174">
        <f aca="true" t="shared" si="5" ref="Q11:R13">IF(O11=1,1,(IF(O11=2,2,0)))</f>
        <v>2</v>
      </c>
      <c r="R11" s="176">
        <f t="shared" si="5"/>
        <v>0</v>
      </c>
      <c r="S11" s="132"/>
    </row>
    <row r="12" spans="1:19" ht="30" customHeight="1">
      <c r="A12" s="125" t="s">
        <v>35</v>
      </c>
      <c r="B12" s="133" t="s">
        <v>111</v>
      </c>
      <c r="C12" s="133" t="s">
        <v>115</v>
      </c>
      <c r="D12" s="127">
        <v>21</v>
      </c>
      <c r="E12" s="127" t="s">
        <v>32</v>
      </c>
      <c r="F12" s="129">
        <v>12</v>
      </c>
      <c r="G12" s="127">
        <v>21</v>
      </c>
      <c r="H12" s="127" t="s">
        <v>32</v>
      </c>
      <c r="I12" s="129">
        <v>14</v>
      </c>
      <c r="J12" s="127"/>
      <c r="K12" s="127" t="s">
        <v>32</v>
      </c>
      <c r="L12" s="129"/>
      <c r="M12" s="130">
        <f t="shared" si="0"/>
        <v>42</v>
      </c>
      <c r="N12" s="131">
        <f t="shared" si="1"/>
        <v>26</v>
      </c>
      <c r="O12" s="171">
        <f t="shared" si="2"/>
        <v>2</v>
      </c>
      <c r="P12" s="172">
        <f t="shared" si="3"/>
        <v>0</v>
      </c>
      <c r="Q12" s="174">
        <f t="shared" si="5"/>
        <v>2</v>
      </c>
      <c r="R12" s="176">
        <f t="shared" si="5"/>
        <v>0</v>
      </c>
      <c r="S12" s="132"/>
    </row>
    <row r="13" spans="1:19" ht="30" customHeight="1" thickBot="1">
      <c r="A13" s="125" t="s">
        <v>44</v>
      </c>
      <c r="B13" s="134" t="s">
        <v>130</v>
      </c>
      <c r="C13" s="134" t="s">
        <v>116</v>
      </c>
      <c r="D13" s="135">
        <v>21</v>
      </c>
      <c r="E13" s="136" t="s">
        <v>32</v>
      </c>
      <c r="F13" s="137">
        <v>10</v>
      </c>
      <c r="G13" s="135">
        <v>21</v>
      </c>
      <c r="H13" s="136" t="s">
        <v>32</v>
      </c>
      <c r="I13" s="137">
        <v>5</v>
      </c>
      <c r="J13" s="135"/>
      <c r="K13" s="136" t="s">
        <v>32</v>
      </c>
      <c r="L13" s="137"/>
      <c r="M13" s="130">
        <f t="shared" si="0"/>
        <v>42</v>
      </c>
      <c r="N13" s="131">
        <f t="shared" si="1"/>
        <v>15</v>
      </c>
      <c r="O13" s="171">
        <f t="shared" si="2"/>
        <v>2</v>
      </c>
      <c r="P13" s="172">
        <f t="shared" si="3"/>
        <v>0</v>
      </c>
      <c r="Q13" s="174">
        <f t="shared" si="5"/>
        <v>2</v>
      </c>
      <c r="R13" s="177">
        <f t="shared" si="5"/>
        <v>0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Sokol Radotín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252</v>
      </c>
      <c r="N14" s="140">
        <f t="shared" si="6"/>
        <v>122</v>
      </c>
      <c r="O14" s="180">
        <f t="shared" si="6"/>
        <v>12</v>
      </c>
      <c r="P14" s="140">
        <f t="shared" si="6"/>
        <v>0</v>
      </c>
      <c r="Q14" s="139">
        <f t="shared" si="6"/>
        <v>12</v>
      </c>
      <c r="R14" s="140">
        <f t="shared" si="6"/>
        <v>0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2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8" sqref="C8:C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skupina_C!A11</f>
        <v>Jižní Čechy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skupina_C!A16</f>
        <v>Severní Čechy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66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93</v>
      </c>
      <c r="C8" s="126" t="s">
        <v>131</v>
      </c>
      <c r="D8" s="127">
        <v>19</v>
      </c>
      <c r="E8" s="128" t="s">
        <v>32</v>
      </c>
      <c r="F8" s="129">
        <v>21</v>
      </c>
      <c r="G8" s="127">
        <v>21</v>
      </c>
      <c r="H8" s="128" t="s">
        <v>32</v>
      </c>
      <c r="I8" s="129">
        <v>12</v>
      </c>
      <c r="J8" s="127"/>
      <c r="K8" s="128" t="s">
        <v>32</v>
      </c>
      <c r="L8" s="129"/>
      <c r="M8" s="130">
        <f aca="true" t="shared" si="0" ref="M8:M13">D8+G8+J8</f>
        <v>40</v>
      </c>
      <c r="N8" s="131">
        <f aca="true" t="shared" si="1" ref="N8:N13">F8+I8+L8</f>
        <v>33</v>
      </c>
      <c r="O8" s="171">
        <f aca="true" t="shared" si="2" ref="O8:O13">IF(D8&gt;F8,1,0)+IF(G8&gt;I8,1,0)+IF(J8&gt;L8,1,0)</f>
        <v>1</v>
      </c>
      <c r="P8" s="172">
        <f aca="true" t="shared" si="3" ref="P8:P13">IF(D8&lt;F8,1,0)+IF(G8&lt;I8,1,0)+IF(J8&lt;L8,1,0)</f>
        <v>1</v>
      </c>
      <c r="Q8" s="174">
        <f aca="true" t="shared" si="4" ref="Q8:R10">IF(O8=1,1,(IF(O8=2,2,0)))</f>
        <v>1</v>
      </c>
      <c r="R8" s="175">
        <f t="shared" si="4"/>
        <v>1</v>
      </c>
      <c r="S8" s="132"/>
    </row>
    <row r="9" spans="1:19" ht="30" customHeight="1">
      <c r="A9" s="125" t="s">
        <v>34</v>
      </c>
      <c r="B9" s="133" t="s">
        <v>112</v>
      </c>
      <c r="C9" s="133" t="s">
        <v>132</v>
      </c>
      <c r="D9" s="127">
        <v>17</v>
      </c>
      <c r="E9" s="127" t="s">
        <v>32</v>
      </c>
      <c r="F9" s="129">
        <v>21</v>
      </c>
      <c r="G9" s="127">
        <v>12</v>
      </c>
      <c r="H9" s="127" t="s">
        <v>32</v>
      </c>
      <c r="I9" s="129">
        <v>21</v>
      </c>
      <c r="J9" s="127"/>
      <c r="K9" s="127" t="s">
        <v>32</v>
      </c>
      <c r="L9" s="129"/>
      <c r="M9" s="130">
        <f t="shared" si="0"/>
        <v>29</v>
      </c>
      <c r="N9" s="131">
        <f t="shared" si="1"/>
        <v>42</v>
      </c>
      <c r="O9" s="171">
        <f t="shared" si="2"/>
        <v>0</v>
      </c>
      <c r="P9" s="172">
        <f t="shared" si="3"/>
        <v>2</v>
      </c>
      <c r="Q9" s="174">
        <f t="shared" si="4"/>
        <v>0</v>
      </c>
      <c r="R9" s="176">
        <f t="shared" si="4"/>
        <v>2</v>
      </c>
      <c r="S9" s="132"/>
    </row>
    <row r="10" spans="1:19" ht="30" customHeight="1">
      <c r="A10" s="125" t="s">
        <v>45</v>
      </c>
      <c r="B10" s="133" t="s">
        <v>113</v>
      </c>
      <c r="C10" s="133" t="s">
        <v>133</v>
      </c>
      <c r="D10" s="127">
        <v>21</v>
      </c>
      <c r="E10" s="127" t="s">
        <v>32</v>
      </c>
      <c r="F10" s="129">
        <v>10</v>
      </c>
      <c r="G10" s="127">
        <v>16</v>
      </c>
      <c r="H10" s="127" t="s">
        <v>32</v>
      </c>
      <c r="I10" s="129">
        <v>21</v>
      </c>
      <c r="J10" s="127"/>
      <c r="K10" s="127" t="s">
        <v>32</v>
      </c>
      <c r="L10" s="129"/>
      <c r="M10" s="130">
        <f t="shared" si="0"/>
        <v>37</v>
      </c>
      <c r="N10" s="131">
        <f t="shared" si="1"/>
        <v>31</v>
      </c>
      <c r="O10" s="171">
        <f t="shared" si="2"/>
        <v>1</v>
      </c>
      <c r="P10" s="172">
        <f t="shared" si="3"/>
        <v>1</v>
      </c>
      <c r="Q10" s="174">
        <f t="shared" si="4"/>
        <v>1</v>
      </c>
      <c r="R10" s="176">
        <f t="shared" si="4"/>
        <v>1</v>
      </c>
      <c r="S10" s="132"/>
    </row>
    <row r="11" spans="1:19" ht="30" customHeight="1">
      <c r="A11" s="125" t="s">
        <v>33</v>
      </c>
      <c r="B11" s="133" t="s">
        <v>114</v>
      </c>
      <c r="C11" s="133" t="s">
        <v>134</v>
      </c>
      <c r="D11" s="127">
        <v>5</v>
      </c>
      <c r="E11" s="127" t="s">
        <v>32</v>
      </c>
      <c r="F11" s="129">
        <v>21</v>
      </c>
      <c r="G11" s="127">
        <v>7</v>
      </c>
      <c r="H11" s="127" t="s">
        <v>32</v>
      </c>
      <c r="I11" s="129">
        <v>21</v>
      </c>
      <c r="J11" s="127"/>
      <c r="K11" s="127" t="s">
        <v>32</v>
      </c>
      <c r="L11" s="129"/>
      <c r="M11" s="130">
        <f t="shared" si="0"/>
        <v>12</v>
      </c>
      <c r="N11" s="131">
        <f t="shared" si="1"/>
        <v>42</v>
      </c>
      <c r="O11" s="171">
        <f t="shared" si="2"/>
        <v>0</v>
      </c>
      <c r="P11" s="172">
        <f t="shared" si="3"/>
        <v>2</v>
      </c>
      <c r="Q11" s="174">
        <f aca="true" t="shared" si="5" ref="Q11:R13">IF(O11=1,1,(IF(O11=2,2,0)))</f>
        <v>0</v>
      </c>
      <c r="R11" s="176">
        <f t="shared" si="5"/>
        <v>2</v>
      </c>
      <c r="S11" s="132"/>
    </row>
    <row r="12" spans="1:19" ht="30" customHeight="1">
      <c r="A12" s="125" t="s">
        <v>35</v>
      </c>
      <c r="B12" s="133" t="s">
        <v>115</v>
      </c>
      <c r="C12" s="133" t="s">
        <v>135</v>
      </c>
      <c r="D12" s="127">
        <v>13</v>
      </c>
      <c r="E12" s="127" t="s">
        <v>32</v>
      </c>
      <c r="F12" s="129">
        <v>21</v>
      </c>
      <c r="G12" s="127">
        <v>11</v>
      </c>
      <c r="H12" s="127" t="s">
        <v>32</v>
      </c>
      <c r="I12" s="129">
        <v>21</v>
      </c>
      <c r="J12" s="127"/>
      <c r="K12" s="127" t="s">
        <v>32</v>
      </c>
      <c r="L12" s="129"/>
      <c r="M12" s="130">
        <f t="shared" si="0"/>
        <v>24</v>
      </c>
      <c r="N12" s="131">
        <f t="shared" si="1"/>
        <v>42</v>
      </c>
      <c r="O12" s="171">
        <f t="shared" si="2"/>
        <v>0</v>
      </c>
      <c r="P12" s="172">
        <f t="shared" si="3"/>
        <v>2</v>
      </c>
      <c r="Q12" s="174">
        <f t="shared" si="5"/>
        <v>0</v>
      </c>
      <c r="R12" s="176">
        <f t="shared" si="5"/>
        <v>2</v>
      </c>
      <c r="S12" s="132"/>
    </row>
    <row r="13" spans="1:19" ht="30" customHeight="1" thickBot="1">
      <c r="A13" s="125" t="s">
        <v>44</v>
      </c>
      <c r="B13" s="134" t="s">
        <v>116</v>
      </c>
      <c r="C13" s="134" t="s">
        <v>136</v>
      </c>
      <c r="D13" s="135">
        <v>11</v>
      </c>
      <c r="E13" s="136" t="s">
        <v>32</v>
      </c>
      <c r="F13" s="137">
        <v>21</v>
      </c>
      <c r="G13" s="135">
        <v>11</v>
      </c>
      <c r="H13" s="136" t="s">
        <v>32</v>
      </c>
      <c r="I13" s="137">
        <v>21</v>
      </c>
      <c r="J13" s="135"/>
      <c r="K13" s="136" t="s">
        <v>32</v>
      </c>
      <c r="L13" s="137"/>
      <c r="M13" s="130">
        <f t="shared" si="0"/>
        <v>22</v>
      </c>
      <c r="N13" s="131">
        <f t="shared" si="1"/>
        <v>42</v>
      </c>
      <c r="O13" s="171">
        <f t="shared" si="2"/>
        <v>0</v>
      </c>
      <c r="P13" s="172">
        <f t="shared" si="3"/>
        <v>2</v>
      </c>
      <c r="Q13" s="174">
        <f t="shared" si="5"/>
        <v>0</v>
      </c>
      <c r="R13" s="177">
        <f t="shared" si="5"/>
        <v>2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Severní Čechy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164</v>
      </c>
      <c r="N14" s="140">
        <f t="shared" si="6"/>
        <v>232</v>
      </c>
      <c r="O14" s="180">
        <f t="shared" si="6"/>
        <v>2</v>
      </c>
      <c r="P14" s="141">
        <f t="shared" si="6"/>
        <v>10</v>
      </c>
      <c r="Q14" s="139">
        <f t="shared" si="6"/>
        <v>2</v>
      </c>
      <c r="R14" s="140">
        <f t="shared" si="6"/>
        <v>10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2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skupina_C!A16</f>
        <v>Severní Čechy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skupina_C!A21</f>
        <v>Sokol Radotín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66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131</v>
      </c>
      <c r="C8" s="126" t="s">
        <v>92</v>
      </c>
      <c r="D8" s="127">
        <v>21</v>
      </c>
      <c r="E8" s="128" t="s">
        <v>32</v>
      </c>
      <c r="F8" s="129">
        <v>20</v>
      </c>
      <c r="G8" s="127">
        <v>15</v>
      </c>
      <c r="H8" s="128" t="s">
        <v>32</v>
      </c>
      <c r="I8" s="129">
        <v>21</v>
      </c>
      <c r="J8" s="127"/>
      <c r="K8" s="128" t="s">
        <v>32</v>
      </c>
      <c r="L8" s="129"/>
      <c r="M8" s="130">
        <f aca="true" t="shared" si="0" ref="M8:M13">D8+G8+J8</f>
        <v>36</v>
      </c>
      <c r="N8" s="131">
        <f aca="true" t="shared" si="1" ref="N8:N13">F8+I8+L8</f>
        <v>41</v>
      </c>
      <c r="O8" s="171">
        <f aca="true" t="shared" si="2" ref="O8:O13">IF(D8&gt;F8,1,0)+IF(G8&gt;I8,1,0)+IF(J8&gt;L8,1,0)</f>
        <v>1</v>
      </c>
      <c r="P8" s="172">
        <f aca="true" t="shared" si="3" ref="P8:P13">IF(D8&lt;F8,1,0)+IF(G8&lt;I8,1,0)+IF(J8&lt;L8,1,0)</f>
        <v>1</v>
      </c>
      <c r="Q8" s="174">
        <f aca="true" t="shared" si="4" ref="Q8:R10">IF(O8=1,1,(IF(O8=2,2,0)))</f>
        <v>1</v>
      </c>
      <c r="R8" s="175">
        <f t="shared" si="4"/>
        <v>1</v>
      </c>
      <c r="S8" s="132"/>
    </row>
    <row r="9" spans="1:19" ht="30" customHeight="1">
      <c r="A9" s="125" t="s">
        <v>34</v>
      </c>
      <c r="B9" s="133" t="s">
        <v>132</v>
      </c>
      <c r="C9" s="133" t="s">
        <v>108</v>
      </c>
      <c r="D9" s="127">
        <v>15</v>
      </c>
      <c r="E9" s="127" t="s">
        <v>32</v>
      </c>
      <c r="F9" s="129">
        <v>21</v>
      </c>
      <c r="G9" s="127">
        <v>8</v>
      </c>
      <c r="H9" s="127" t="s">
        <v>32</v>
      </c>
      <c r="I9" s="129">
        <v>21</v>
      </c>
      <c r="J9" s="127"/>
      <c r="K9" s="127" t="s">
        <v>32</v>
      </c>
      <c r="L9" s="129"/>
      <c r="M9" s="130">
        <f t="shared" si="0"/>
        <v>23</v>
      </c>
      <c r="N9" s="131">
        <f t="shared" si="1"/>
        <v>42</v>
      </c>
      <c r="O9" s="171">
        <f t="shared" si="2"/>
        <v>0</v>
      </c>
      <c r="P9" s="172">
        <f t="shared" si="3"/>
        <v>2</v>
      </c>
      <c r="Q9" s="174">
        <f t="shared" si="4"/>
        <v>0</v>
      </c>
      <c r="R9" s="176">
        <f t="shared" si="4"/>
        <v>2</v>
      </c>
      <c r="S9" s="132"/>
    </row>
    <row r="10" spans="1:19" ht="30" customHeight="1">
      <c r="A10" s="125" t="s">
        <v>45</v>
      </c>
      <c r="B10" s="133" t="s">
        <v>133</v>
      </c>
      <c r="C10" s="133" t="s">
        <v>109</v>
      </c>
      <c r="D10" s="127">
        <v>9</v>
      </c>
      <c r="E10" s="127" t="s">
        <v>32</v>
      </c>
      <c r="F10" s="129">
        <v>21</v>
      </c>
      <c r="G10" s="127">
        <v>8</v>
      </c>
      <c r="H10" s="127" t="s">
        <v>32</v>
      </c>
      <c r="I10" s="129">
        <v>21</v>
      </c>
      <c r="J10" s="127"/>
      <c r="K10" s="127" t="s">
        <v>32</v>
      </c>
      <c r="L10" s="129"/>
      <c r="M10" s="130">
        <f t="shared" si="0"/>
        <v>17</v>
      </c>
      <c r="N10" s="131">
        <f t="shared" si="1"/>
        <v>42</v>
      </c>
      <c r="O10" s="171">
        <f t="shared" si="2"/>
        <v>0</v>
      </c>
      <c r="P10" s="172">
        <f t="shared" si="3"/>
        <v>2</v>
      </c>
      <c r="Q10" s="174">
        <f t="shared" si="4"/>
        <v>0</v>
      </c>
      <c r="R10" s="176">
        <f t="shared" si="4"/>
        <v>2</v>
      </c>
      <c r="S10" s="132"/>
    </row>
    <row r="11" spans="1:19" ht="30" customHeight="1">
      <c r="A11" s="125" t="s">
        <v>33</v>
      </c>
      <c r="B11" s="133" t="s">
        <v>134</v>
      </c>
      <c r="C11" s="133" t="s">
        <v>110</v>
      </c>
      <c r="D11" s="127">
        <v>21</v>
      </c>
      <c r="E11" s="127" t="s">
        <v>32</v>
      </c>
      <c r="F11" s="129">
        <v>11</v>
      </c>
      <c r="G11" s="127">
        <v>21</v>
      </c>
      <c r="H11" s="127" t="s">
        <v>32</v>
      </c>
      <c r="I11" s="129">
        <v>10</v>
      </c>
      <c r="J11" s="127"/>
      <c r="K11" s="127" t="s">
        <v>32</v>
      </c>
      <c r="L11" s="129"/>
      <c r="M11" s="130">
        <f t="shared" si="0"/>
        <v>42</v>
      </c>
      <c r="N11" s="131">
        <f t="shared" si="1"/>
        <v>21</v>
      </c>
      <c r="O11" s="171">
        <f t="shared" si="2"/>
        <v>2</v>
      </c>
      <c r="P11" s="172">
        <f t="shared" si="3"/>
        <v>0</v>
      </c>
      <c r="Q11" s="174">
        <f aca="true" t="shared" si="5" ref="Q11:R13">IF(O11=1,1,(IF(O11=2,2,0)))</f>
        <v>2</v>
      </c>
      <c r="R11" s="176">
        <f t="shared" si="5"/>
        <v>0</v>
      </c>
      <c r="S11" s="132"/>
    </row>
    <row r="12" spans="1:19" ht="30" customHeight="1">
      <c r="A12" s="125" t="s">
        <v>35</v>
      </c>
      <c r="B12" s="133" t="s">
        <v>135</v>
      </c>
      <c r="C12" s="133" t="s">
        <v>111</v>
      </c>
      <c r="D12" s="127">
        <v>21</v>
      </c>
      <c r="E12" s="127" t="s">
        <v>32</v>
      </c>
      <c r="F12" s="129">
        <v>14</v>
      </c>
      <c r="G12" s="127">
        <v>21</v>
      </c>
      <c r="H12" s="127" t="s">
        <v>32</v>
      </c>
      <c r="I12" s="129">
        <v>9</v>
      </c>
      <c r="J12" s="127"/>
      <c r="K12" s="127" t="s">
        <v>32</v>
      </c>
      <c r="L12" s="129"/>
      <c r="M12" s="130">
        <f t="shared" si="0"/>
        <v>42</v>
      </c>
      <c r="N12" s="131">
        <f t="shared" si="1"/>
        <v>23</v>
      </c>
      <c r="O12" s="171">
        <f t="shared" si="2"/>
        <v>2</v>
      </c>
      <c r="P12" s="172">
        <f t="shared" si="3"/>
        <v>0</v>
      </c>
      <c r="Q12" s="174">
        <f t="shared" si="5"/>
        <v>2</v>
      </c>
      <c r="R12" s="176">
        <f t="shared" si="5"/>
        <v>0</v>
      </c>
      <c r="S12" s="132"/>
    </row>
    <row r="13" spans="1:19" ht="30" customHeight="1" thickBot="1">
      <c r="A13" s="125" t="s">
        <v>44</v>
      </c>
      <c r="B13" s="134" t="s">
        <v>136</v>
      </c>
      <c r="C13" s="134" t="s">
        <v>130</v>
      </c>
      <c r="D13" s="135">
        <v>21</v>
      </c>
      <c r="E13" s="136" t="s">
        <v>32</v>
      </c>
      <c r="F13" s="137">
        <v>18</v>
      </c>
      <c r="G13" s="135">
        <v>21</v>
      </c>
      <c r="H13" s="136" t="s">
        <v>32</v>
      </c>
      <c r="I13" s="137">
        <v>17</v>
      </c>
      <c r="J13" s="135"/>
      <c r="K13" s="136" t="s">
        <v>32</v>
      </c>
      <c r="L13" s="137"/>
      <c r="M13" s="130">
        <f t="shared" si="0"/>
        <v>42</v>
      </c>
      <c r="N13" s="131">
        <f t="shared" si="1"/>
        <v>35</v>
      </c>
      <c r="O13" s="171">
        <f t="shared" si="2"/>
        <v>2</v>
      </c>
      <c r="P13" s="172">
        <f t="shared" si="3"/>
        <v>0</v>
      </c>
      <c r="Q13" s="174">
        <f t="shared" si="5"/>
        <v>2</v>
      </c>
      <c r="R13" s="177">
        <f t="shared" si="5"/>
        <v>0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Severní Čechy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202</v>
      </c>
      <c r="N14" s="140">
        <f t="shared" si="6"/>
        <v>204</v>
      </c>
      <c r="O14" s="180">
        <f t="shared" si="6"/>
        <v>7</v>
      </c>
      <c r="P14" s="141">
        <f t="shared" si="6"/>
        <v>5</v>
      </c>
      <c r="Q14" s="139">
        <f t="shared" si="6"/>
        <v>7</v>
      </c>
      <c r="R14" s="140">
        <f t="shared" si="6"/>
        <v>5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2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'skupina_1-3'!A21</f>
        <v>Severní Čechy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'skupina_1-3'!A11</f>
        <v>Výběr Západočeské oblasti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72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131</v>
      </c>
      <c r="C8" s="126" t="s">
        <v>85</v>
      </c>
      <c r="D8" s="127">
        <v>4</v>
      </c>
      <c r="E8" s="128" t="s">
        <v>32</v>
      </c>
      <c r="F8" s="129">
        <v>21</v>
      </c>
      <c r="G8" s="127">
        <v>8</v>
      </c>
      <c r="H8" s="128" t="s">
        <v>32</v>
      </c>
      <c r="I8" s="129">
        <v>21</v>
      </c>
      <c r="J8" s="127"/>
      <c r="K8" s="128" t="s">
        <v>32</v>
      </c>
      <c r="L8" s="129"/>
      <c r="M8" s="130">
        <f aca="true" t="shared" si="0" ref="M8:M13">D8+G8+J8</f>
        <v>12</v>
      </c>
      <c r="N8" s="131">
        <f aca="true" t="shared" si="1" ref="N8:N13">F8+I8+L8</f>
        <v>42</v>
      </c>
      <c r="O8" s="171">
        <f aca="true" t="shared" si="2" ref="O8:O13">IF(D8&gt;F8,1,0)+IF(G8&gt;I8,1,0)+IF(J8&gt;L8,1,0)</f>
        <v>0</v>
      </c>
      <c r="P8" s="172">
        <f aca="true" t="shared" si="3" ref="P8:P13">IF(D8&lt;F8,1,0)+IF(G8&lt;I8,1,0)+IF(J8&lt;L8,1,0)</f>
        <v>2</v>
      </c>
      <c r="Q8" s="174">
        <f aca="true" t="shared" si="4" ref="Q8:R10">IF(O8=1,1,(IF(O8=2,2,0)))</f>
        <v>0</v>
      </c>
      <c r="R8" s="175">
        <f t="shared" si="4"/>
        <v>2</v>
      </c>
      <c r="S8" s="132"/>
    </row>
    <row r="9" spans="1:19" ht="30" customHeight="1">
      <c r="A9" s="125" t="s">
        <v>34</v>
      </c>
      <c r="B9" s="133" t="s">
        <v>132</v>
      </c>
      <c r="C9" s="133" t="s">
        <v>86</v>
      </c>
      <c r="D9" s="127">
        <v>9</v>
      </c>
      <c r="E9" s="127" t="s">
        <v>32</v>
      </c>
      <c r="F9" s="129">
        <v>21</v>
      </c>
      <c r="G9" s="127">
        <v>13</v>
      </c>
      <c r="H9" s="127" t="s">
        <v>32</v>
      </c>
      <c r="I9" s="129">
        <v>21</v>
      </c>
      <c r="J9" s="127"/>
      <c r="K9" s="127" t="s">
        <v>32</v>
      </c>
      <c r="L9" s="129"/>
      <c r="M9" s="130">
        <f t="shared" si="0"/>
        <v>22</v>
      </c>
      <c r="N9" s="131">
        <f t="shared" si="1"/>
        <v>42</v>
      </c>
      <c r="O9" s="171">
        <f t="shared" si="2"/>
        <v>0</v>
      </c>
      <c r="P9" s="172">
        <f t="shared" si="3"/>
        <v>2</v>
      </c>
      <c r="Q9" s="174">
        <f t="shared" si="4"/>
        <v>0</v>
      </c>
      <c r="R9" s="176">
        <f t="shared" si="4"/>
        <v>2</v>
      </c>
      <c r="S9" s="132"/>
    </row>
    <row r="10" spans="1:19" ht="30" customHeight="1">
      <c r="A10" s="125" t="s">
        <v>45</v>
      </c>
      <c r="B10" s="133" t="s">
        <v>133</v>
      </c>
      <c r="C10" s="133" t="s">
        <v>87</v>
      </c>
      <c r="D10" s="127">
        <v>16</v>
      </c>
      <c r="E10" s="127" t="s">
        <v>32</v>
      </c>
      <c r="F10" s="129">
        <v>21</v>
      </c>
      <c r="G10" s="127">
        <v>21</v>
      </c>
      <c r="H10" s="127" t="s">
        <v>32</v>
      </c>
      <c r="I10" s="129">
        <v>20</v>
      </c>
      <c r="J10" s="127"/>
      <c r="K10" s="127" t="s">
        <v>32</v>
      </c>
      <c r="L10" s="129"/>
      <c r="M10" s="130">
        <f t="shared" si="0"/>
        <v>37</v>
      </c>
      <c r="N10" s="131">
        <f t="shared" si="1"/>
        <v>41</v>
      </c>
      <c r="O10" s="171">
        <f t="shared" si="2"/>
        <v>1</v>
      </c>
      <c r="P10" s="172">
        <f t="shared" si="3"/>
        <v>1</v>
      </c>
      <c r="Q10" s="174">
        <f t="shared" si="4"/>
        <v>1</v>
      </c>
      <c r="R10" s="176">
        <f t="shared" si="4"/>
        <v>1</v>
      </c>
      <c r="S10" s="132"/>
    </row>
    <row r="11" spans="1:19" ht="30" customHeight="1">
      <c r="A11" s="125" t="s">
        <v>33</v>
      </c>
      <c r="B11" s="133" t="s">
        <v>134</v>
      </c>
      <c r="C11" s="133" t="s">
        <v>97</v>
      </c>
      <c r="D11" s="127">
        <v>21</v>
      </c>
      <c r="E11" s="127" t="s">
        <v>32</v>
      </c>
      <c r="F11" s="129">
        <v>13</v>
      </c>
      <c r="G11" s="127">
        <v>21</v>
      </c>
      <c r="H11" s="127" t="s">
        <v>32</v>
      </c>
      <c r="I11" s="129">
        <v>14</v>
      </c>
      <c r="J11" s="127"/>
      <c r="K11" s="127" t="s">
        <v>32</v>
      </c>
      <c r="L11" s="129"/>
      <c r="M11" s="130">
        <f t="shared" si="0"/>
        <v>42</v>
      </c>
      <c r="N11" s="131">
        <f t="shared" si="1"/>
        <v>27</v>
      </c>
      <c r="O11" s="171">
        <f t="shared" si="2"/>
        <v>2</v>
      </c>
      <c r="P11" s="172">
        <f t="shared" si="3"/>
        <v>0</v>
      </c>
      <c r="Q11" s="174">
        <f aca="true" t="shared" si="5" ref="Q11:R13">IF(O11=1,1,(IF(O11=2,2,0)))</f>
        <v>2</v>
      </c>
      <c r="R11" s="176">
        <f t="shared" si="5"/>
        <v>0</v>
      </c>
      <c r="S11" s="132"/>
    </row>
    <row r="12" spans="1:19" ht="30" customHeight="1">
      <c r="A12" s="125" t="s">
        <v>35</v>
      </c>
      <c r="B12" s="133" t="s">
        <v>135</v>
      </c>
      <c r="C12" s="133" t="s">
        <v>98</v>
      </c>
      <c r="D12" s="127">
        <v>21</v>
      </c>
      <c r="E12" s="127" t="s">
        <v>32</v>
      </c>
      <c r="F12" s="129">
        <v>2</v>
      </c>
      <c r="G12" s="127">
        <v>21</v>
      </c>
      <c r="H12" s="127" t="s">
        <v>32</v>
      </c>
      <c r="I12" s="129">
        <v>6</v>
      </c>
      <c r="J12" s="127"/>
      <c r="K12" s="127" t="s">
        <v>32</v>
      </c>
      <c r="L12" s="129"/>
      <c r="M12" s="130">
        <f t="shared" si="0"/>
        <v>42</v>
      </c>
      <c r="N12" s="131">
        <f t="shared" si="1"/>
        <v>8</v>
      </c>
      <c r="O12" s="171">
        <f t="shared" si="2"/>
        <v>2</v>
      </c>
      <c r="P12" s="172">
        <f t="shared" si="3"/>
        <v>0</v>
      </c>
      <c r="Q12" s="174">
        <f t="shared" si="5"/>
        <v>2</v>
      </c>
      <c r="R12" s="176">
        <f t="shared" si="5"/>
        <v>0</v>
      </c>
      <c r="S12" s="132"/>
    </row>
    <row r="13" spans="1:19" ht="30" customHeight="1" thickBot="1">
      <c r="A13" s="125" t="s">
        <v>44</v>
      </c>
      <c r="B13" s="134" t="s">
        <v>136</v>
      </c>
      <c r="C13" s="134" t="s">
        <v>99</v>
      </c>
      <c r="D13" s="135">
        <v>21</v>
      </c>
      <c r="E13" s="136" t="s">
        <v>32</v>
      </c>
      <c r="F13" s="137">
        <v>16</v>
      </c>
      <c r="G13" s="135">
        <v>21</v>
      </c>
      <c r="H13" s="136" t="s">
        <v>32</v>
      </c>
      <c r="I13" s="137">
        <v>18</v>
      </c>
      <c r="J13" s="135"/>
      <c r="K13" s="136" t="s">
        <v>32</v>
      </c>
      <c r="L13" s="137"/>
      <c r="M13" s="130">
        <f t="shared" si="0"/>
        <v>42</v>
      </c>
      <c r="N13" s="131">
        <f t="shared" si="1"/>
        <v>34</v>
      </c>
      <c r="O13" s="171">
        <f t="shared" si="2"/>
        <v>2</v>
      </c>
      <c r="P13" s="172">
        <f t="shared" si="3"/>
        <v>0</v>
      </c>
      <c r="Q13" s="174">
        <f t="shared" si="5"/>
        <v>2</v>
      </c>
      <c r="R13" s="177">
        <f t="shared" si="5"/>
        <v>0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Severní Čechy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197</v>
      </c>
      <c r="N14" s="140">
        <f t="shared" si="6"/>
        <v>194</v>
      </c>
      <c r="O14" s="180">
        <f t="shared" si="6"/>
        <v>7</v>
      </c>
      <c r="P14" s="140">
        <f t="shared" si="6"/>
        <v>5</v>
      </c>
      <c r="Q14" s="139">
        <f t="shared" si="6"/>
        <v>7</v>
      </c>
      <c r="R14" s="140">
        <f t="shared" si="6"/>
        <v>5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'skupina_1-3'!A11</f>
        <v>Výběr Západočeské oblasti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'skupina_1-3'!A16</f>
        <v>Sokol Klimkovice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72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85</v>
      </c>
      <c r="C8" s="126" t="s">
        <v>88</v>
      </c>
      <c r="D8" s="127">
        <v>21</v>
      </c>
      <c r="E8" s="128" t="s">
        <v>32</v>
      </c>
      <c r="F8" s="129">
        <v>19</v>
      </c>
      <c r="G8" s="127">
        <v>14</v>
      </c>
      <c r="H8" s="128" t="s">
        <v>32</v>
      </c>
      <c r="I8" s="129">
        <v>21</v>
      </c>
      <c r="J8" s="127"/>
      <c r="K8" s="128" t="s">
        <v>32</v>
      </c>
      <c r="L8" s="129"/>
      <c r="M8" s="130">
        <f aca="true" t="shared" si="0" ref="M8:M13">D8+G8+J8</f>
        <v>35</v>
      </c>
      <c r="N8" s="131">
        <f aca="true" t="shared" si="1" ref="N8:N13">F8+I8+L8</f>
        <v>40</v>
      </c>
      <c r="O8" s="171">
        <f aca="true" t="shared" si="2" ref="O8:O13">IF(D8&gt;F8,1,0)+IF(G8&gt;I8,1,0)+IF(J8&gt;L8,1,0)</f>
        <v>1</v>
      </c>
      <c r="P8" s="172">
        <f aca="true" t="shared" si="3" ref="P8:P13">IF(D8&lt;F8,1,0)+IF(G8&lt;I8,1,0)+IF(J8&lt;L8,1,0)</f>
        <v>1</v>
      </c>
      <c r="Q8" s="174">
        <f aca="true" t="shared" si="4" ref="Q8:R10">IF(O8=1,1,(IF(O8=2,2,0)))</f>
        <v>1</v>
      </c>
      <c r="R8" s="175">
        <f t="shared" si="4"/>
        <v>1</v>
      </c>
      <c r="S8" s="132"/>
    </row>
    <row r="9" spans="1:19" ht="30" customHeight="1">
      <c r="A9" s="125" t="s">
        <v>34</v>
      </c>
      <c r="B9" s="133" t="s">
        <v>86</v>
      </c>
      <c r="C9" s="133" t="s">
        <v>89</v>
      </c>
      <c r="D9" s="127">
        <v>21</v>
      </c>
      <c r="E9" s="127" t="s">
        <v>32</v>
      </c>
      <c r="F9" s="129">
        <v>19</v>
      </c>
      <c r="G9" s="127">
        <v>16</v>
      </c>
      <c r="H9" s="127" t="s">
        <v>32</v>
      </c>
      <c r="I9" s="129">
        <v>21</v>
      </c>
      <c r="J9" s="127"/>
      <c r="K9" s="127" t="s">
        <v>32</v>
      </c>
      <c r="L9" s="129"/>
      <c r="M9" s="130">
        <f t="shared" si="0"/>
        <v>37</v>
      </c>
      <c r="N9" s="131">
        <f t="shared" si="1"/>
        <v>40</v>
      </c>
      <c r="O9" s="171">
        <f t="shared" si="2"/>
        <v>1</v>
      </c>
      <c r="P9" s="172">
        <f t="shared" si="3"/>
        <v>1</v>
      </c>
      <c r="Q9" s="174">
        <f t="shared" si="4"/>
        <v>1</v>
      </c>
      <c r="R9" s="176">
        <f t="shared" si="4"/>
        <v>1</v>
      </c>
      <c r="S9" s="132"/>
    </row>
    <row r="10" spans="1:19" ht="30" customHeight="1">
      <c r="A10" s="125" t="s">
        <v>45</v>
      </c>
      <c r="B10" s="133" t="s">
        <v>87</v>
      </c>
      <c r="C10" s="133" t="s">
        <v>100</v>
      </c>
      <c r="D10" s="127">
        <v>21</v>
      </c>
      <c r="E10" s="127" t="s">
        <v>32</v>
      </c>
      <c r="F10" s="129">
        <v>5</v>
      </c>
      <c r="G10" s="127">
        <v>21</v>
      </c>
      <c r="H10" s="127" t="s">
        <v>32</v>
      </c>
      <c r="I10" s="129">
        <v>10</v>
      </c>
      <c r="J10" s="127"/>
      <c r="K10" s="127" t="s">
        <v>32</v>
      </c>
      <c r="L10" s="129"/>
      <c r="M10" s="130">
        <f t="shared" si="0"/>
        <v>42</v>
      </c>
      <c r="N10" s="131">
        <f t="shared" si="1"/>
        <v>15</v>
      </c>
      <c r="O10" s="171">
        <f t="shared" si="2"/>
        <v>2</v>
      </c>
      <c r="P10" s="172">
        <f t="shared" si="3"/>
        <v>0</v>
      </c>
      <c r="Q10" s="174">
        <f t="shared" si="4"/>
        <v>2</v>
      </c>
      <c r="R10" s="176">
        <f t="shared" si="4"/>
        <v>0</v>
      </c>
      <c r="S10" s="132"/>
    </row>
    <row r="11" spans="1:19" ht="30" customHeight="1">
      <c r="A11" s="125" t="s">
        <v>33</v>
      </c>
      <c r="B11" s="133" t="s">
        <v>97</v>
      </c>
      <c r="C11" s="133" t="s">
        <v>101</v>
      </c>
      <c r="D11" s="127">
        <v>14</v>
      </c>
      <c r="E11" s="127" t="s">
        <v>32</v>
      </c>
      <c r="F11" s="129">
        <v>21</v>
      </c>
      <c r="G11" s="127">
        <v>20</v>
      </c>
      <c r="H11" s="127" t="s">
        <v>32</v>
      </c>
      <c r="I11" s="129">
        <v>21</v>
      </c>
      <c r="J11" s="127"/>
      <c r="K11" s="127" t="s">
        <v>32</v>
      </c>
      <c r="L11" s="129"/>
      <c r="M11" s="130">
        <f t="shared" si="0"/>
        <v>34</v>
      </c>
      <c r="N11" s="131">
        <f t="shared" si="1"/>
        <v>42</v>
      </c>
      <c r="O11" s="171">
        <f t="shared" si="2"/>
        <v>0</v>
      </c>
      <c r="P11" s="172">
        <f t="shared" si="3"/>
        <v>2</v>
      </c>
      <c r="Q11" s="174">
        <f aca="true" t="shared" si="5" ref="Q11:R13">IF(O11=1,1,(IF(O11=2,2,0)))</f>
        <v>0</v>
      </c>
      <c r="R11" s="176">
        <f t="shared" si="5"/>
        <v>2</v>
      </c>
      <c r="S11" s="132"/>
    </row>
    <row r="12" spans="1:19" ht="30" customHeight="1">
      <c r="A12" s="125" t="s">
        <v>35</v>
      </c>
      <c r="B12" s="133" t="s">
        <v>98</v>
      </c>
      <c r="C12" s="133" t="s">
        <v>102</v>
      </c>
      <c r="D12" s="127">
        <v>8</v>
      </c>
      <c r="E12" s="127" t="s">
        <v>32</v>
      </c>
      <c r="F12" s="129">
        <v>21</v>
      </c>
      <c r="G12" s="127">
        <v>3</v>
      </c>
      <c r="H12" s="127" t="s">
        <v>32</v>
      </c>
      <c r="I12" s="129">
        <v>21</v>
      </c>
      <c r="J12" s="127"/>
      <c r="K12" s="127" t="s">
        <v>32</v>
      </c>
      <c r="L12" s="129"/>
      <c r="M12" s="130">
        <f t="shared" si="0"/>
        <v>11</v>
      </c>
      <c r="N12" s="131">
        <f t="shared" si="1"/>
        <v>42</v>
      </c>
      <c r="O12" s="171">
        <f t="shared" si="2"/>
        <v>0</v>
      </c>
      <c r="P12" s="172">
        <f t="shared" si="3"/>
        <v>2</v>
      </c>
      <c r="Q12" s="174">
        <f t="shared" si="5"/>
        <v>0</v>
      </c>
      <c r="R12" s="176">
        <f t="shared" si="5"/>
        <v>2</v>
      </c>
      <c r="S12" s="132"/>
    </row>
    <row r="13" spans="1:19" ht="30" customHeight="1" thickBot="1">
      <c r="A13" s="125" t="s">
        <v>44</v>
      </c>
      <c r="B13" s="134" t="s">
        <v>99</v>
      </c>
      <c r="C13" s="134" t="s">
        <v>103</v>
      </c>
      <c r="D13" s="135">
        <v>21</v>
      </c>
      <c r="E13" s="136" t="s">
        <v>32</v>
      </c>
      <c r="F13" s="137">
        <v>17</v>
      </c>
      <c r="G13" s="135">
        <v>15</v>
      </c>
      <c r="H13" s="136" t="s">
        <v>32</v>
      </c>
      <c r="I13" s="137">
        <v>21</v>
      </c>
      <c r="J13" s="135"/>
      <c r="K13" s="136" t="s">
        <v>32</v>
      </c>
      <c r="L13" s="137"/>
      <c r="M13" s="130">
        <f t="shared" si="0"/>
        <v>36</v>
      </c>
      <c r="N13" s="131">
        <f t="shared" si="1"/>
        <v>38</v>
      </c>
      <c r="O13" s="171">
        <f t="shared" si="2"/>
        <v>1</v>
      </c>
      <c r="P13" s="172">
        <f t="shared" si="3"/>
        <v>1</v>
      </c>
      <c r="Q13" s="174">
        <f t="shared" si="5"/>
        <v>1</v>
      </c>
      <c r="R13" s="177">
        <f t="shared" si="5"/>
        <v>1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Sokol Klimkovice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195</v>
      </c>
      <c r="N14" s="140">
        <f t="shared" si="6"/>
        <v>217</v>
      </c>
      <c r="O14" s="180">
        <f t="shared" si="6"/>
        <v>5</v>
      </c>
      <c r="P14" s="141">
        <f t="shared" si="6"/>
        <v>7</v>
      </c>
      <c r="Q14" s="139">
        <f t="shared" si="6"/>
        <v>5</v>
      </c>
      <c r="R14" s="140">
        <f t="shared" si="6"/>
        <v>7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4" sqref="B14:L14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'skupina_1-3'!A16</f>
        <v>Sokol Klimkovice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'skupina_1-3'!A21</f>
        <v>Severní Čechy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72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88</v>
      </c>
      <c r="C8" s="126" t="s">
        <v>131</v>
      </c>
      <c r="D8" s="127">
        <v>21</v>
      </c>
      <c r="E8" s="128" t="s">
        <v>32</v>
      </c>
      <c r="F8" s="129">
        <v>5</v>
      </c>
      <c r="G8" s="127">
        <v>21</v>
      </c>
      <c r="H8" s="128" t="s">
        <v>32</v>
      </c>
      <c r="I8" s="129">
        <v>5</v>
      </c>
      <c r="J8" s="127"/>
      <c r="K8" s="128" t="s">
        <v>32</v>
      </c>
      <c r="L8" s="129"/>
      <c r="M8" s="130">
        <f aca="true" t="shared" si="0" ref="M8:M13">D8+G8+J8</f>
        <v>42</v>
      </c>
      <c r="N8" s="131">
        <f aca="true" t="shared" si="1" ref="N8:N13">F8+I8+L8</f>
        <v>10</v>
      </c>
      <c r="O8" s="171">
        <f aca="true" t="shared" si="2" ref="O8:O13">IF(D8&gt;F8,1,0)+IF(G8&gt;I8,1,0)+IF(J8&gt;L8,1,0)</f>
        <v>2</v>
      </c>
      <c r="P8" s="172">
        <f aca="true" t="shared" si="3" ref="P8:P13">IF(D8&lt;F8,1,0)+IF(G8&lt;I8,1,0)+IF(J8&lt;L8,1,0)</f>
        <v>0</v>
      </c>
      <c r="Q8" s="174">
        <f aca="true" t="shared" si="4" ref="Q8:R10">IF(O8=1,1,(IF(O8=2,2,0)))</f>
        <v>2</v>
      </c>
      <c r="R8" s="175">
        <f t="shared" si="4"/>
        <v>0</v>
      </c>
      <c r="S8" s="132"/>
    </row>
    <row r="9" spans="1:19" ht="30" customHeight="1">
      <c r="A9" s="125" t="s">
        <v>34</v>
      </c>
      <c r="B9" s="133" t="s">
        <v>89</v>
      </c>
      <c r="C9" s="133" t="s">
        <v>132</v>
      </c>
      <c r="D9" s="127">
        <v>21</v>
      </c>
      <c r="E9" s="127" t="s">
        <v>32</v>
      </c>
      <c r="F9" s="129">
        <v>11</v>
      </c>
      <c r="G9" s="127">
        <v>21</v>
      </c>
      <c r="H9" s="127" t="s">
        <v>32</v>
      </c>
      <c r="I9" s="129">
        <v>16</v>
      </c>
      <c r="J9" s="127"/>
      <c r="K9" s="127" t="s">
        <v>32</v>
      </c>
      <c r="L9" s="129"/>
      <c r="M9" s="130">
        <f t="shared" si="0"/>
        <v>42</v>
      </c>
      <c r="N9" s="131">
        <f t="shared" si="1"/>
        <v>27</v>
      </c>
      <c r="O9" s="171">
        <f t="shared" si="2"/>
        <v>2</v>
      </c>
      <c r="P9" s="172">
        <f t="shared" si="3"/>
        <v>0</v>
      </c>
      <c r="Q9" s="174">
        <f t="shared" si="4"/>
        <v>2</v>
      </c>
      <c r="R9" s="176">
        <f t="shared" si="4"/>
        <v>0</v>
      </c>
      <c r="S9" s="132"/>
    </row>
    <row r="10" spans="1:19" ht="30" customHeight="1">
      <c r="A10" s="125" t="s">
        <v>45</v>
      </c>
      <c r="B10" s="133" t="s">
        <v>100</v>
      </c>
      <c r="C10" s="133" t="s">
        <v>133</v>
      </c>
      <c r="D10" s="127">
        <v>10</v>
      </c>
      <c r="E10" s="127" t="s">
        <v>32</v>
      </c>
      <c r="F10" s="129">
        <v>21</v>
      </c>
      <c r="G10" s="127">
        <v>10</v>
      </c>
      <c r="H10" s="127" t="s">
        <v>32</v>
      </c>
      <c r="I10" s="129">
        <v>21</v>
      </c>
      <c r="J10" s="127"/>
      <c r="K10" s="127" t="s">
        <v>32</v>
      </c>
      <c r="L10" s="129"/>
      <c r="M10" s="130">
        <f t="shared" si="0"/>
        <v>20</v>
      </c>
      <c r="N10" s="131">
        <f t="shared" si="1"/>
        <v>42</v>
      </c>
      <c r="O10" s="171">
        <f t="shared" si="2"/>
        <v>0</v>
      </c>
      <c r="P10" s="172">
        <f t="shared" si="3"/>
        <v>2</v>
      </c>
      <c r="Q10" s="174">
        <f t="shared" si="4"/>
        <v>0</v>
      </c>
      <c r="R10" s="176">
        <f t="shared" si="4"/>
        <v>2</v>
      </c>
      <c r="S10" s="132"/>
    </row>
    <row r="11" spans="1:19" ht="30" customHeight="1">
      <c r="A11" s="125" t="s">
        <v>33</v>
      </c>
      <c r="B11" s="133" t="s">
        <v>101</v>
      </c>
      <c r="C11" s="133" t="s">
        <v>134</v>
      </c>
      <c r="D11" s="127">
        <v>21</v>
      </c>
      <c r="E11" s="127" t="s">
        <v>32</v>
      </c>
      <c r="F11" s="129">
        <v>15</v>
      </c>
      <c r="G11" s="127">
        <v>20</v>
      </c>
      <c r="H11" s="127" t="s">
        <v>32</v>
      </c>
      <c r="I11" s="129">
        <v>21</v>
      </c>
      <c r="J11" s="127"/>
      <c r="K11" s="127" t="s">
        <v>32</v>
      </c>
      <c r="L11" s="129"/>
      <c r="M11" s="130">
        <f t="shared" si="0"/>
        <v>41</v>
      </c>
      <c r="N11" s="131">
        <f t="shared" si="1"/>
        <v>36</v>
      </c>
      <c r="O11" s="171">
        <f t="shared" si="2"/>
        <v>1</v>
      </c>
      <c r="P11" s="172">
        <f t="shared" si="3"/>
        <v>1</v>
      </c>
      <c r="Q11" s="174">
        <f aca="true" t="shared" si="5" ref="Q11:R13">IF(O11=1,1,(IF(O11=2,2,0)))</f>
        <v>1</v>
      </c>
      <c r="R11" s="176">
        <f t="shared" si="5"/>
        <v>1</v>
      </c>
      <c r="S11" s="132"/>
    </row>
    <row r="12" spans="1:19" ht="30" customHeight="1">
      <c r="A12" s="125" t="s">
        <v>35</v>
      </c>
      <c r="B12" s="133" t="s">
        <v>102</v>
      </c>
      <c r="C12" s="133" t="s">
        <v>135</v>
      </c>
      <c r="D12" s="127">
        <v>21</v>
      </c>
      <c r="E12" s="127" t="s">
        <v>32</v>
      </c>
      <c r="F12" s="129">
        <v>13</v>
      </c>
      <c r="G12" s="127">
        <v>21</v>
      </c>
      <c r="H12" s="127" t="s">
        <v>32</v>
      </c>
      <c r="I12" s="129">
        <v>10</v>
      </c>
      <c r="J12" s="127"/>
      <c r="K12" s="127" t="s">
        <v>32</v>
      </c>
      <c r="L12" s="129"/>
      <c r="M12" s="130">
        <f t="shared" si="0"/>
        <v>42</v>
      </c>
      <c r="N12" s="131">
        <f t="shared" si="1"/>
        <v>23</v>
      </c>
      <c r="O12" s="171">
        <f t="shared" si="2"/>
        <v>2</v>
      </c>
      <c r="P12" s="172">
        <f t="shared" si="3"/>
        <v>0</v>
      </c>
      <c r="Q12" s="174">
        <f t="shared" si="5"/>
        <v>2</v>
      </c>
      <c r="R12" s="176">
        <f t="shared" si="5"/>
        <v>0</v>
      </c>
      <c r="S12" s="132"/>
    </row>
    <row r="13" spans="1:19" ht="30" customHeight="1" thickBot="1">
      <c r="A13" s="125" t="s">
        <v>44</v>
      </c>
      <c r="B13" s="134" t="s">
        <v>103</v>
      </c>
      <c r="C13" s="134" t="s">
        <v>136</v>
      </c>
      <c r="D13" s="135">
        <v>21</v>
      </c>
      <c r="E13" s="136" t="s">
        <v>32</v>
      </c>
      <c r="F13" s="137">
        <v>11</v>
      </c>
      <c r="G13" s="135">
        <v>21</v>
      </c>
      <c r="H13" s="136" t="s">
        <v>32</v>
      </c>
      <c r="I13" s="137">
        <v>18</v>
      </c>
      <c r="J13" s="135"/>
      <c r="K13" s="136" t="s">
        <v>32</v>
      </c>
      <c r="L13" s="137"/>
      <c r="M13" s="130">
        <f t="shared" si="0"/>
        <v>42</v>
      </c>
      <c r="N13" s="131">
        <f t="shared" si="1"/>
        <v>29</v>
      </c>
      <c r="O13" s="171">
        <f t="shared" si="2"/>
        <v>2</v>
      </c>
      <c r="P13" s="172">
        <f t="shared" si="3"/>
        <v>0</v>
      </c>
      <c r="Q13" s="174">
        <f t="shared" si="5"/>
        <v>2</v>
      </c>
      <c r="R13" s="177">
        <f t="shared" si="5"/>
        <v>0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Sokol Klimkovice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229</v>
      </c>
      <c r="N14" s="140">
        <f t="shared" si="6"/>
        <v>167</v>
      </c>
      <c r="O14" s="180">
        <f t="shared" si="6"/>
        <v>9</v>
      </c>
      <c r="P14" s="141">
        <f t="shared" si="6"/>
        <v>3</v>
      </c>
      <c r="Q14" s="139">
        <f t="shared" si="6"/>
        <v>9</v>
      </c>
      <c r="R14" s="140">
        <f t="shared" si="6"/>
        <v>3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62</v>
      </c>
    </row>
    <row r="2" spans="1:22" ht="15">
      <c r="A2" s="2" t="s">
        <v>1</v>
      </c>
      <c r="B2" s="4" t="s">
        <v>18</v>
      </c>
      <c r="N2" s="185" t="s">
        <v>68</v>
      </c>
      <c r="O2" s="185"/>
      <c r="P2" s="185"/>
      <c r="Q2" s="185"/>
      <c r="R2" s="185"/>
      <c r="S2" s="185"/>
      <c r="T2" s="185"/>
      <c r="U2" s="185"/>
      <c r="V2" s="185"/>
    </row>
    <row r="3" spans="1:22" ht="15">
      <c r="A3" s="2" t="s">
        <v>2</v>
      </c>
      <c r="B3" s="90" t="s">
        <v>63</v>
      </c>
      <c r="N3" s="185"/>
      <c r="O3" s="185"/>
      <c r="P3" s="185"/>
      <c r="Q3" s="185"/>
      <c r="R3" s="185"/>
      <c r="S3" s="185"/>
      <c r="T3" s="185"/>
      <c r="U3" s="185"/>
      <c r="V3" s="185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202" t="str">
        <f>A11</f>
        <v>Východní Čechy</v>
      </c>
      <c r="C7" s="203"/>
      <c r="D7" s="203"/>
      <c r="E7" s="204"/>
      <c r="F7" s="186" t="str">
        <f>A16</f>
        <v>SKB Český Krumlov</v>
      </c>
      <c r="G7" s="187"/>
      <c r="H7" s="187"/>
      <c r="I7" s="188"/>
      <c r="J7" s="186" t="str">
        <f>A21</f>
        <v>Sokol Radotín</v>
      </c>
      <c r="K7" s="187"/>
      <c r="L7" s="187"/>
      <c r="M7" s="189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202"/>
      <c r="C8" s="203"/>
      <c r="D8" s="203"/>
      <c r="E8" s="204"/>
      <c r="F8" s="186"/>
      <c r="G8" s="187"/>
      <c r="H8" s="187"/>
      <c r="I8" s="188"/>
      <c r="J8" s="186"/>
      <c r="K8" s="187"/>
      <c r="L8" s="187"/>
      <c r="M8" s="189"/>
      <c r="N8" s="190" t="s">
        <v>4</v>
      </c>
      <c r="O8" s="191"/>
      <c r="P8" s="192" t="s">
        <v>5</v>
      </c>
      <c r="Q8" s="191"/>
      <c r="R8" s="193" t="s">
        <v>6</v>
      </c>
      <c r="S8" s="191"/>
      <c r="T8" s="193" t="s">
        <v>7</v>
      </c>
      <c r="U8" s="191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51"/>
      <c r="C10" s="151"/>
      <c r="D10" s="151"/>
      <c r="E10" s="152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181" t="s">
        <v>75</v>
      </c>
      <c r="B11" s="153"/>
      <c r="C11" s="154"/>
      <c r="D11" s="154"/>
      <c r="E11" s="155"/>
      <c r="F11" s="156"/>
      <c r="G11" s="42">
        <f>'2f2.1-2'!Q14</f>
        <v>4</v>
      </c>
      <c r="H11" s="64">
        <f>'2f2.1-2'!R14</f>
        <v>8</v>
      </c>
      <c r="I11" s="65"/>
      <c r="J11" s="156"/>
      <c r="K11" s="42">
        <f>'1f2.3-1'!R14</f>
        <v>2</v>
      </c>
      <c r="L11" s="64">
        <f>'1f2.3-1'!Q14</f>
        <v>10</v>
      </c>
      <c r="M11" s="65"/>
      <c r="N11" s="33"/>
      <c r="O11" s="34"/>
      <c r="P11" s="35"/>
      <c r="Q11" s="36"/>
      <c r="R11" s="43">
        <f>G11+K11</f>
        <v>6</v>
      </c>
      <c r="S11" s="38">
        <f>H11+L11</f>
        <v>18</v>
      </c>
      <c r="T11" s="39"/>
      <c r="U11" s="40"/>
      <c r="V11" s="182">
        <v>6</v>
      </c>
    </row>
    <row r="12" spans="1:22" ht="16.5" customHeight="1">
      <c r="A12" s="181"/>
      <c r="B12" s="153"/>
      <c r="C12" s="154"/>
      <c r="D12" s="154"/>
      <c r="E12" s="155"/>
      <c r="F12" s="156"/>
      <c r="G12" s="44">
        <f>'2f2.1-2'!O14</f>
        <v>4</v>
      </c>
      <c r="H12" s="44">
        <f>'2f2.1-2'!P14</f>
        <v>8</v>
      </c>
      <c r="I12" s="65"/>
      <c r="J12" s="156"/>
      <c r="K12" s="44">
        <f>'1f2.3-1'!P14</f>
        <v>2</v>
      </c>
      <c r="L12" s="44">
        <f>'1f2.3-1'!O14</f>
        <v>10</v>
      </c>
      <c r="M12" s="65"/>
      <c r="N12" s="33"/>
      <c r="O12" s="34"/>
      <c r="P12" s="35">
        <f>G12+K12</f>
        <v>6</v>
      </c>
      <c r="Q12" s="36">
        <f>H12+L12</f>
        <v>18</v>
      </c>
      <c r="R12" s="37"/>
      <c r="S12" s="38"/>
      <c r="T12" s="183">
        <v>2</v>
      </c>
      <c r="U12" s="184"/>
      <c r="V12" s="182"/>
    </row>
    <row r="13" spans="1:22" ht="16.5" customHeight="1">
      <c r="A13" s="41"/>
      <c r="B13" s="151"/>
      <c r="C13" s="151"/>
      <c r="D13" s="151"/>
      <c r="E13" s="152"/>
      <c r="F13" s="71"/>
      <c r="G13" s="45">
        <f>'2f2.1-2'!M14</f>
        <v>174</v>
      </c>
      <c r="H13" s="46">
        <f>'2f2.1-2'!N14</f>
        <v>227</v>
      </c>
      <c r="I13" s="67"/>
      <c r="J13" s="71"/>
      <c r="K13" s="45">
        <f>'1f2.3-1'!N14</f>
        <v>149</v>
      </c>
      <c r="L13" s="46">
        <f>'1f2.3-1'!M14</f>
        <v>248</v>
      </c>
      <c r="M13" s="67"/>
      <c r="N13" s="47">
        <f>G13+K13</f>
        <v>323</v>
      </c>
      <c r="O13" s="34">
        <f>H13+L13</f>
        <v>475</v>
      </c>
      <c r="P13" s="48"/>
      <c r="Q13" s="36"/>
      <c r="R13" s="37"/>
      <c r="S13" s="38"/>
      <c r="T13" s="39"/>
      <c r="U13" s="40"/>
      <c r="V13" s="182"/>
    </row>
    <row r="14" spans="1:22" ht="16.5" customHeight="1">
      <c r="A14" s="49"/>
      <c r="B14" s="157"/>
      <c r="C14" s="157"/>
      <c r="D14" s="157"/>
      <c r="E14" s="158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59"/>
      <c r="G15" s="160"/>
      <c r="H15" s="160"/>
      <c r="I15" s="161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181" t="s">
        <v>76</v>
      </c>
      <c r="B16" s="64"/>
      <c r="C16" s="42">
        <f>H11</f>
        <v>8</v>
      </c>
      <c r="D16" s="64">
        <f>G11</f>
        <v>4</v>
      </c>
      <c r="E16" s="65"/>
      <c r="F16" s="162"/>
      <c r="G16" s="154"/>
      <c r="H16" s="154"/>
      <c r="I16" s="155"/>
      <c r="J16" s="156"/>
      <c r="K16" s="42">
        <f>'3f2.2-3'!Q14</f>
        <v>5</v>
      </c>
      <c r="L16" s="64">
        <f>'3f2.2-3'!R14</f>
        <v>7</v>
      </c>
      <c r="M16" s="65"/>
      <c r="N16" s="33"/>
      <c r="O16" s="34"/>
      <c r="P16" s="48"/>
      <c r="Q16" s="36"/>
      <c r="R16" s="43">
        <f>C16+K16</f>
        <v>13</v>
      </c>
      <c r="S16" s="38">
        <f>D16+L16</f>
        <v>11</v>
      </c>
      <c r="T16" s="39"/>
      <c r="U16" s="40"/>
      <c r="V16" s="182">
        <v>5</v>
      </c>
    </row>
    <row r="17" spans="1:22" ht="16.5" customHeight="1">
      <c r="A17" s="181"/>
      <c r="B17" s="66"/>
      <c r="C17" s="44">
        <f>H12</f>
        <v>8</v>
      </c>
      <c r="D17" s="44">
        <f>G12</f>
        <v>4</v>
      </c>
      <c r="E17" s="67"/>
      <c r="F17" s="162"/>
      <c r="G17" s="154"/>
      <c r="H17" s="154"/>
      <c r="I17" s="155"/>
      <c r="J17" s="156"/>
      <c r="K17" s="44">
        <f>'3f2.2-3'!O14</f>
        <v>5</v>
      </c>
      <c r="L17" s="44">
        <f>'3f2.2-3'!P14</f>
        <v>7</v>
      </c>
      <c r="M17" s="65"/>
      <c r="N17" s="33"/>
      <c r="O17" s="34"/>
      <c r="P17" s="48">
        <f>C17+K17</f>
        <v>13</v>
      </c>
      <c r="Q17" s="36">
        <f>D17+L17</f>
        <v>11</v>
      </c>
      <c r="R17" s="37"/>
      <c r="S17" s="38"/>
      <c r="T17" s="183">
        <v>4</v>
      </c>
      <c r="U17" s="184"/>
      <c r="V17" s="182"/>
    </row>
    <row r="18" spans="1:22" ht="16.5" customHeight="1">
      <c r="A18" s="41"/>
      <c r="B18" s="163"/>
      <c r="C18" s="45">
        <f>H13</f>
        <v>227</v>
      </c>
      <c r="D18" s="46">
        <f>G13</f>
        <v>174</v>
      </c>
      <c r="E18" s="67"/>
      <c r="F18" s="164"/>
      <c r="G18" s="151"/>
      <c r="H18" s="151"/>
      <c r="I18" s="152"/>
      <c r="J18" s="71"/>
      <c r="K18" s="45">
        <f>'3f2.2-3'!M14</f>
        <v>192</v>
      </c>
      <c r="L18" s="46">
        <f>'3f2.2-3'!N14</f>
        <v>219</v>
      </c>
      <c r="M18" s="67"/>
      <c r="N18" s="47">
        <f>C18+K18</f>
        <v>419</v>
      </c>
      <c r="O18" s="34">
        <f>D18+L18</f>
        <v>393</v>
      </c>
      <c r="P18" s="48"/>
      <c r="Q18" s="36"/>
      <c r="R18" s="37"/>
      <c r="S18" s="38"/>
      <c r="T18" s="39"/>
      <c r="U18" s="40"/>
      <c r="V18" s="182"/>
    </row>
    <row r="19" spans="1:22" ht="16.5" customHeight="1">
      <c r="A19" s="49"/>
      <c r="B19" s="68"/>
      <c r="C19" s="68"/>
      <c r="D19" s="68"/>
      <c r="E19" s="69"/>
      <c r="F19" s="165"/>
      <c r="G19" s="157"/>
      <c r="H19" s="157"/>
      <c r="I19" s="158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0"/>
      <c r="K20" s="160"/>
      <c r="L20" s="160"/>
      <c r="M20" s="160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181" t="s">
        <v>81</v>
      </c>
      <c r="B21" s="66"/>
      <c r="C21" s="42">
        <f>L11</f>
        <v>10</v>
      </c>
      <c r="D21" s="64">
        <f>K11</f>
        <v>2</v>
      </c>
      <c r="E21" s="67"/>
      <c r="F21" s="71"/>
      <c r="G21" s="42">
        <f>L16</f>
        <v>7</v>
      </c>
      <c r="H21" s="64">
        <f>K16</f>
        <v>5</v>
      </c>
      <c r="I21" s="67"/>
      <c r="J21" s="153"/>
      <c r="K21" s="153"/>
      <c r="L21" s="153"/>
      <c r="M21" s="153"/>
      <c r="N21" s="33"/>
      <c r="O21" s="34"/>
      <c r="P21" s="48"/>
      <c r="Q21" s="36"/>
      <c r="R21" s="43">
        <f>C21+G21</f>
        <v>17</v>
      </c>
      <c r="S21" s="38">
        <f>D21+H21</f>
        <v>7</v>
      </c>
      <c r="T21" s="39"/>
      <c r="U21" s="40"/>
      <c r="V21" s="182">
        <v>4</v>
      </c>
    </row>
    <row r="22" spans="1:22" ht="16.5" customHeight="1">
      <c r="A22" s="181"/>
      <c r="B22" s="66"/>
      <c r="C22" s="44">
        <f>L12</f>
        <v>10</v>
      </c>
      <c r="D22" s="44">
        <f>K12</f>
        <v>2</v>
      </c>
      <c r="E22" s="67"/>
      <c r="F22" s="71"/>
      <c r="G22" s="44">
        <f>L17</f>
        <v>7</v>
      </c>
      <c r="H22" s="44">
        <f>K17</f>
        <v>5</v>
      </c>
      <c r="I22" s="67"/>
      <c r="J22" s="153"/>
      <c r="K22" s="153"/>
      <c r="L22" s="153"/>
      <c r="M22" s="153"/>
      <c r="N22" s="33"/>
      <c r="O22" s="34"/>
      <c r="P22" s="48">
        <f>C22+G22</f>
        <v>17</v>
      </c>
      <c r="Q22" s="36">
        <f>D22+H22</f>
        <v>7</v>
      </c>
      <c r="R22" s="37"/>
      <c r="S22" s="38"/>
      <c r="T22" s="183">
        <v>6</v>
      </c>
      <c r="U22" s="184"/>
      <c r="V22" s="182"/>
    </row>
    <row r="23" spans="1:22" ht="16.5" customHeight="1">
      <c r="A23" s="41"/>
      <c r="B23" s="163"/>
      <c r="C23" s="45">
        <f>L13</f>
        <v>248</v>
      </c>
      <c r="D23" s="46">
        <f>K13</f>
        <v>149</v>
      </c>
      <c r="E23" s="67"/>
      <c r="F23" s="71"/>
      <c r="G23" s="45">
        <f>L18</f>
        <v>219</v>
      </c>
      <c r="H23" s="46">
        <f>K18</f>
        <v>192</v>
      </c>
      <c r="I23" s="67"/>
      <c r="J23" s="151"/>
      <c r="K23" s="151"/>
      <c r="L23" s="151"/>
      <c r="M23" s="151"/>
      <c r="N23" s="47">
        <f>C23+G23</f>
        <v>467</v>
      </c>
      <c r="O23" s="34">
        <f>D23+H23</f>
        <v>341</v>
      </c>
      <c r="P23" s="48"/>
      <c r="Q23" s="36"/>
      <c r="R23" s="37"/>
      <c r="S23" s="38"/>
      <c r="T23" s="39"/>
      <c r="U23" s="40"/>
      <c r="V23" s="182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66"/>
      <c r="K24" s="166"/>
      <c r="L24" s="166"/>
      <c r="M24" s="166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sheetProtection/>
  <mergeCells count="17">
    <mergeCell ref="N2:V3"/>
    <mergeCell ref="B7:E8"/>
    <mergeCell ref="F7:I8"/>
    <mergeCell ref="J7:M8"/>
    <mergeCell ref="N8:O8"/>
    <mergeCell ref="P8:Q8"/>
    <mergeCell ref="R8:S8"/>
    <mergeCell ref="T8:U8"/>
    <mergeCell ref="A21:A22"/>
    <mergeCell ref="V21:V23"/>
    <mergeCell ref="T22:U22"/>
    <mergeCell ref="A11:A12"/>
    <mergeCell ref="V11:V13"/>
    <mergeCell ref="T12:U12"/>
    <mergeCell ref="A16:A17"/>
    <mergeCell ref="V16:V18"/>
    <mergeCell ref="T17:U17"/>
  </mergeCells>
  <printOptions/>
  <pageMargins left="0.53" right="0.55" top="0.68" bottom="0.42" header="0.5118110236220472" footer="0.24"/>
  <pageSetup fitToHeight="1" fitToWidth="1" orientation="landscape" paperSize="9" r:id="rId1"/>
  <headerFooter alignWithMargins="0">
    <oddFooter>&amp;L&amp;"BrushScript BT,Regular tučné"Kadel Design&amp;"Symbol,obyčejné"&amp;Xâ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'skupina_4-6'!A21</f>
        <v>Sokol Radotín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'skupina_4-6'!A11</f>
        <v>Východní Čechy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70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92</v>
      </c>
      <c r="C8" s="126" t="s">
        <v>82</v>
      </c>
      <c r="D8" s="127">
        <v>20</v>
      </c>
      <c r="E8" s="128" t="s">
        <v>32</v>
      </c>
      <c r="F8" s="129">
        <v>21</v>
      </c>
      <c r="G8" s="127">
        <v>18</v>
      </c>
      <c r="H8" s="128" t="s">
        <v>32</v>
      </c>
      <c r="I8" s="129">
        <v>21</v>
      </c>
      <c r="J8" s="127"/>
      <c r="K8" s="128" t="s">
        <v>32</v>
      </c>
      <c r="L8" s="129"/>
      <c r="M8" s="130">
        <f aca="true" t="shared" si="0" ref="M8:M13">D8+G8+J8</f>
        <v>38</v>
      </c>
      <c r="N8" s="131">
        <f aca="true" t="shared" si="1" ref="N8:N13">F8+I8+L8</f>
        <v>42</v>
      </c>
      <c r="O8" s="171">
        <f aca="true" t="shared" si="2" ref="O8:O13">IF(D8&gt;F8,1,0)+IF(G8&gt;I8,1,0)+IF(J8&gt;L8,1,0)</f>
        <v>0</v>
      </c>
      <c r="P8" s="172">
        <f aca="true" t="shared" si="3" ref="P8:P13">IF(D8&lt;F8,1,0)+IF(G8&lt;I8,1,0)+IF(J8&lt;L8,1,0)</f>
        <v>2</v>
      </c>
      <c r="Q8" s="174">
        <f aca="true" t="shared" si="4" ref="Q8:R10">IF(O8=1,1,(IF(O8=2,2,0)))</f>
        <v>0</v>
      </c>
      <c r="R8" s="175">
        <f t="shared" si="4"/>
        <v>2</v>
      </c>
      <c r="S8" s="132"/>
    </row>
    <row r="9" spans="1:19" ht="30" customHeight="1">
      <c r="A9" s="125" t="s">
        <v>34</v>
      </c>
      <c r="B9" s="133" t="s">
        <v>108</v>
      </c>
      <c r="C9" s="133" t="s">
        <v>83</v>
      </c>
      <c r="D9" s="127">
        <v>21</v>
      </c>
      <c r="E9" s="127" t="s">
        <v>32</v>
      </c>
      <c r="F9" s="129">
        <v>14</v>
      </c>
      <c r="G9" s="127">
        <v>21</v>
      </c>
      <c r="H9" s="127" t="s">
        <v>32</v>
      </c>
      <c r="I9" s="129">
        <v>12</v>
      </c>
      <c r="J9" s="127"/>
      <c r="K9" s="127" t="s">
        <v>32</v>
      </c>
      <c r="L9" s="129"/>
      <c r="M9" s="130">
        <f t="shared" si="0"/>
        <v>42</v>
      </c>
      <c r="N9" s="131">
        <f t="shared" si="1"/>
        <v>26</v>
      </c>
      <c r="O9" s="171">
        <f t="shared" si="2"/>
        <v>2</v>
      </c>
      <c r="P9" s="172">
        <f t="shared" si="3"/>
        <v>0</v>
      </c>
      <c r="Q9" s="174">
        <f t="shared" si="4"/>
        <v>2</v>
      </c>
      <c r="R9" s="176">
        <f t="shared" si="4"/>
        <v>0</v>
      </c>
      <c r="S9" s="132"/>
    </row>
    <row r="10" spans="1:19" ht="30" customHeight="1">
      <c r="A10" s="125" t="s">
        <v>45</v>
      </c>
      <c r="B10" s="133" t="s">
        <v>109</v>
      </c>
      <c r="C10" s="133" t="s">
        <v>84</v>
      </c>
      <c r="D10" s="127">
        <v>21</v>
      </c>
      <c r="E10" s="127" t="s">
        <v>32</v>
      </c>
      <c r="F10" s="129">
        <v>11</v>
      </c>
      <c r="G10" s="127">
        <v>21</v>
      </c>
      <c r="H10" s="127" t="s">
        <v>32</v>
      </c>
      <c r="I10" s="129">
        <v>7</v>
      </c>
      <c r="J10" s="127"/>
      <c r="K10" s="127" t="s">
        <v>32</v>
      </c>
      <c r="L10" s="129"/>
      <c r="M10" s="130">
        <f t="shared" si="0"/>
        <v>42</v>
      </c>
      <c r="N10" s="131">
        <f t="shared" si="1"/>
        <v>18</v>
      </c>
      <c r="O10" s="171">
        <f t="shared" si="2"/>
        <v>2</v>
      </c>
      <c r="P10" s="172">
        <f t="shared" si="3"/>
        <v>0</v>
      </c>
      <c r="Q10" s="174">
        <f t="shared" si="4"/>
        <v>2</v>
      </c>
      <c r="R10" s="176">
        <f t="shared" si="4"/>
        <v>0</v>
      </c>
      <c r="S10" s="132"/>
    </row>
    <row r="11" spans="1:19" ht="30" customHeight="1">
      <c r="A11" s="125" t="s">
        <v>33</v>
      </c>
      <c r="B11" s="133" t="s">
        <v>110</v>
      </c>
      <c r="C11" s="133" t="s">
        <v>94</v>
      </c>
      <c r="D11" s="127">
        <v>21</v>
      </c>
      <c r="E11" s="127" t="s">
        <v>32</v>
      </c>
      <c r="F11" s="129">
        <v>4</v>
      </c>
      <c r="G11" s="127">
        <v>21</v>
      </c>
      <c r="H11" s="127" t="s">
        <v>32</v>
      </c>
      <c r="I11" s="129">
        <v>4</v>
      </c>
      <c r="J11" s="127"/>
      <c r="K11" s="127" t="s">
        <v>32</v>
      </c>
      <c r="L11" s="129"/>
      <c r="M11" s="130">
        <f t="shared" si="0"/>
        <v>42</v>
      </c>
      <c r="N11" s="131">
        <f t="shared" si="1"/>
        <v>8</v>
      </c>
      <c r="O11" s="171">
        <f t="shared" si="2"/>
        <v>2</v>
      </c>
      <c r="P11" s="172">
        <f t="shared" si="3"/>
        <v>0</v>
      </c>
      <c r="Q11" s="174">
        <f aca="true" t="shared" si="5" ref="Q11:R13">IF(O11=1,1,(IF(O11=2,2,0)))</f>
        <v>2</v>
      </c>
      <c r="R11" s="176">
        <f t="shared" si="5"/>
        <v>0</v>
      </c>
      <c r="S11" s="132"/>
    </row>
    <row r="12" spans="1:19" ht="30" customHeight="1">
      <c r="A12" s="125" t="s">
        <v>35</v>
      </c>
      <c r="B12" s="133" t="s">
        <v>111</v>
      </c>
      <c r="C12" s="133" t="s">
        <v>95</v>
      </c>
      <c r="D12" s="127">
        <v>21</v>
      </c>
      <c r="E12" s="127" t="s">
        <v>32</v>
      </c>
      <c r="F12" s="129">
        <v>10</v>
      </c>
      <c r="G12" s="127">
        <v>21</v>
      </c>
      <c r="H12" s="127" t="s">
        <v>32</v>
      </c>
      <c r="I12" s="129">
        <v>19</v>
      </c>
      <c r="J12" s="127"/>
      <c r="K12" s="127" t="s">
        <v>32</v>
      </c>
      <c r="L12" s="129"/>
      <c r="M12" s="130">
        <f t="shared" si="0"/>
        <v>42</v>
      </c>
      <c r="N12" s="131">
        <f t="shared" si="1"/>
        <v>29</v>
      </c>
      <c r="O12" s="171">
        <f t="shared" si="2"/>
        <v>2</v>
      </c>
      <c r="P12" s="172">
        <f t="shared" si="3"/>
        <v>0</v>
      </c>
      <c r="Q12" s="174">
        <f t="shared" si="5"/>
        <v>2</v>
      </c>
      <c r="R12" s="176">
        <f t="shared" si="5"/>
        <v>0</v>
      </c>
      <c r="S12" s="132"/>
    </row>
    <row r="13" spans="1:19" ht="30" customHeight="1" thickBot="1">
      <c r="A13" s="125" t="s">
        <v>44</v>
      </c>
      <c r="B13" s="134" t="s">
        <v>130</v>
      </c>
      <c r="C13" s="134" t="s">
        <v>96</v>
      </c>
      <c r="D13" s="135">
        <v>21</v>
      </c>
      <c r="E13" s="136" t="s">
        <v>32</v>
      </c>
      <c r="F13" s="137">
        <v>18</v>
      </c>
      <c r="G13" s="135">
        <v>21</v>
      </c>
      <c r="H13" s="136" t="s">
        <v>32</v>
      </c>
      <c r="I13" s="137">
        <v>8</v>
      </c>
      <c r="J13" s="135"/>
      <c r="K13" s="136" t="s">
        <v>32</v>
      </c>
      <c r="L13" s="137"/>
      <c r="M13" s="130">
        <f t="shared" si="0"/>
        <v>42</v>
      </c>
      <c r="N13" s="131">
        <f t="shared" si="1"/>
        <v>26</v>
      </c>
      <c r="O13" s="171">
        <f t="shared" si="2"/>
        <v>2</v>
      </c>
      <c r="P13" s="172">
        <f t="shared" si="3"/>
        <v>0</v>
      </c>
      <c r="Q13" s="174">
        <f t="shared" si="5"/>
        <v>2</v>
      </c>
      <c r="R13" s="177">
        <f t="shared" si="5"/>
        <v>0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Sokol Radotín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248</v>
      </c>
      <c r="N14" s="140">
        <f t="shared" si="6"/>
        <v>149</v>
      </c>
      <c r="O14" s="180">
        <f t="shared" si="6"/>
        <v>10</v>
      </c>
      <c r="P14" s="140">
        <f t="shared" si="6"/>
        <v>2</v>
      </c>
      <c r="Q14" s="139">
        <f t="shared" si="6"/>
        <v>10</v>
      </c>
      <c r="R14" s="140">
        <f t="shared" si="6"/>
        <v>2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'skupina_4-6'!A11</f>
        <v>Východní Čechy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'skupina_4-6'!A16</f>
        <v>SKB Český Krumlov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70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82</v>
      </c>
      <c r="C8" s="126" t="s">
        <v>90</v>
      </c>
      <c r="D8" s="127">
        <v>21</v>
      </c>
      <c r="E8" s="128" t="s">
        <v>32</v>
      </c>
      <c r="F8" s="129">
        <v>13</v>
      </c>
      <c r="G8" s="127">
        <v>21</v>
      </c>
      <c r="H8" s="128" t="s">
        <v>32</v>
      </c>
      <c r="I8" s="129">
        <v>17</v>
      </c>
      <c r="J8" s="127"/>
      <c r="K8" s="128" t="s">
        <v>32</v>
      </c>
      <c r="L8" s="129"/>
      <c r="M8" s="130">
        <f aca="true" t="shared" si="0" ref="M8:M13">D8+G8+J8</f>
        <v>42</v>
      </c>
      <c r="N8" s="131">
        <f aca="true" t="shared" si="1" ref="N8:N13">F8+I8+L8</f>
        <v>30</v>
      </c>
      <c r="O8" s="171">
        <f aca="true" t="shared" si="2" ref="O8:O13">IF(D8&gt;F8,1,0)+IF(G8&gt;I8,1,0)+IF(J8&gt;L8,1,0)</f>
        <v>2</v>
      </c>
      <c r="P8" s="172">
        <f aca="true" t="shared" si="3" ref="P8:P13">IF(D8&lt;F8,1,0)+IF(G8&lt;I8,1,0)+IF(J8&lt;L8,1,0)</f>
        <v>0</v>
      </c>
      <c r="Q8" s="174">
        <f aca="true" t="shared" si="4" ref="Q8:R10">IF(O8=1,1,(IF(O8=2,2,0)))</f>
        <v>2</v>
      </c>
      <c r="R8" s="175">
        <f t="shared" si="4"/>
        <v>0</v>
      </c>
      <c r="S8" s="132"/>
    </row>
    <row r="9" spans="1:19" ht="30" customHeight="1">
      <c r="A9" s="125" t="s">
        <v>34</v>
      </c>
      <c r="B9" s="133" t="s">
        <v>83</v>
      </c>
      <c r="C9" s="133" t="s">
        <v>91</v>
      </c>
      <c r="D9" s="127">
        <v>21</v>
      </c>
      <c r="E9" s="127" t="s">
        <v>32</v>
      </c>
      <c r="F9" s="129">
        <v>10</v>
      </c>
      <c r="G9" s="127">
        <v>21</v>
      </c>
      <c r="H9" s="127" t="s">
        <v>32</v>
      </c>
      <c r="I9" s="129">
        <v>19</v>
      </c>
      <c r="J9" s="127"/>
      <c r="K9" s="127" t="s">
        <v>32</v>
      </c>
      <c r="L9" s="129"/>
      <c r="M9" s="130">
        <f t="shared" si="0"/>
        <v>42</v>
      </c>
      <c r="N9" s="131">
        <f t="shared" si="1"/>
        <v>29</v>
      </c>
      <c r="O9" s="171">
        <f t="shared" si="2"/>
        <v>2</v>
      </c>
      <c r="P9" s="172">
        <f t="shared" si="3"/>
        <v>0</v>
      </c>
      <c r="Q9" s="174">
        <f t="shared" si="4"/>
        <v>2</v>
      </c>
      <c r="R9" s="176">
        <f t="shared" si="4"/>
        <v>0</v>
      </c>
      <c r="S9" s="132"/>
    </row>
    <row r="10" spans="1:19" ht="30" customHeight="1">
      <c r="A10" s="125" t="s">
        <v>45</v>
      </c>
      <c r="B10" s="133" t="s">
        <v>84</v>
      </c>
      <c r="C10" s="133" t="s">
        <v>104</v>
      </c>
      <c r="D10" s="127">
        <v>16</v>
      </c>
      <c r="E10" s="127" t="s">
        <v>32</v>
      </c>
      <c r="F10" s="129">
        <v>21</v>
      </c>
      <c r="G10" s="127">
        <v>20</v>
      </c>
      <c r="H10" s="127" t="s">
        <v>32</v>
      </c>
      <c r="I10" s="129">
        <v>21</v>
      </c>
      <c r="J10" s="127"/>
      <c r="K10" s="127" t="s">
        <v>32</v>
      </c>
      <c r="L10" s="129"/>
      <c r="M10" s="130">
        <f t="shared" si="0"/>
        <v>36</v>
      </c>
      <c r="N10" s="131">
        <f t="shared" si="1"/>
        <v>42</v>
      </c>
      <c r="O10" s="171">
        <f t="shared" si="2"/>
        <v>0</v>
      </c>
      <c r="P10" s="172">
        <f t="shared" si="3"/>
        <v>2</v>
      </c>
      <c r="Q10" s="174">
        <f t="shared" si="4"/>
        <v>0</v>
      </c>
      <c r="R10" s="176">
        <f t="shared" si="4"/>
        <v>2</v>
      </c>
      <c r="S10" s="132"/>
    </row>
    <row r="11" spans="1:19" ht="30" customHeight="1">
      <c r="A11" s="125" t="s">
        <v>33</v>
      </c>
      <c r="B11" s="133" t="s">
        <v>94</v>
      </c>
      <c r="C11" s="133" t="s">
        <v>105</v>
      </c>
      <c r="D11" s="127">
        <v>10</v>
      </c>
      <c r="E11" s="127" t="s">
        <v>32</v>
      </c>
      <c r="F11" s="129">
        <v>21</v>
      </c>
      <c r="G11" s="127">
        <v>9</v>
      </c>
      <c r="H11" s="127" t="s">
        <v>32</v>
      </c>
      <c r="I11" s="129">
        <v>21</v>
      </c>
      <c r="J11" s="127"/>
      <c r="K11" s="127" t="s">
        <v>32</v>
      </c>
      <c r="L11" s="129"/>
      <c r="M11" s="130">
        <f t="shared" si="0"/>
        <v>19</v>
      </c>
      <c r="N11" s="131">
        <f t="shared" si="1"/>
        <v>42</v>
      </c>
      <c r="O11" s="171">
        <f t="shared" si="2"/>
        <v>0</v>
      </c>
      <c r="P11" s="172">
        <f t="shared" si="3"/>
        <v>2</v>
      </c>
      <c r="Q11" s="174">
        <f aca="true" t="shared" si="5" ref="Q11:R13">IF(O11=1,1,(IF(O11=2,2,0)))</f>
        <v>0</v>
      </c>
      <c r="R11" s="176">
        <f t="shared" si="5"/>
        <v>2</v>
      </c>
      <c r="S11" s="132"/>
    </row>
    <row r="12" spans="1:19" ht="30" customHeight="1">
      <c r="A12" s="125" t="s">
        <v>35</v>
      </c>
      <c r="B12" s="133" t="s">
        <v>95</v>
      </c>
      <c r="C12" s="133" t="s">
        <v>106</v>
      </c>
      <c r="D12" s="127">
        <v>5</v>
      </c>
      <c r="E12" s="127" t="s">
        <v>32</v>
      </c>
      <c r="F12" s="129">
        <v>21</v>
      </c>
      <c r="G12" s="127">
        <v>8</v>
      </c>
      <c r="H12" s="127" t="s">
        <v>32</v>
      </c>
      <c r="I12" s="129">
        <v>21</v>
      </c>
      <c r="J12" s="127"/>
      <c r="K12" s="127" t="s">
        <v>32</v>
      </c>
      <c r="L12" s="129"/>
      <c r="M12" s="130">
        <f t="shared" si="0"/>
        <v>13</v>
      </c>
      <c r="N12" s="131">
        <f t="shared" si="1"/>
        <v>42</v>
      </c>
      <c r="O12" s="171">
        <f t="shared" si="2"/>
        <v>0</v>
      </c>
      <c r="P12" s="172">
        <f t="shared" si="3"/>
        <v>2</v>
      </c>
      <c r="Q12" s="174">
        <f t="shared" si="5"/>
        <v>0</v>
      </c>
      <c r="R12" s="176">
        <f t="shared" si="5"/>
        <v>2</v>
      </c>
      <c r="S12" s="132"/>
    </row>
    <row r="13" spans="1:19" ht="30" customHeight="1" thickBot="1">
      <c r="A13" s="125" t="s">
        <v>44</v>
      </c>
      <c r="B13" s="134" t="s">
        <v>96</v>
      </c>
      <c r="C13" s="134" t="s">
        <v>107</v>
      </c>
      <c r="D13" s="135">
        <v>10</v>
      </c>
      <c r="E13" s="136" t="s">
        <v>32</v>
      </c>
      <c r="F13" s="137">
        <v>21</v>
      </c>
      <c r="G13" s="135">
        <v>12</v>
      </c>
      <c r="H13" s="136" t="s">
        <v>32</v>
      </c>
      <c r="I13" s="137">
        <v>21</v>
      </c>
      <c r="J13" s="135"/>
      <c r="K13" s="136" t="s">
        <v>32</v>
      </c>
      <c r="L13" s="137"/>
      <c r="M13" s="130">
        <f t="shared" si="0"/>
        <v>22</v>
      </c>
      <c r="N13" s="131">
        <f t="shared" si="1"/>
        <v>42</v>
      </c>
      <c r="O13" s="171">
        <f t="shared" si="2"/>
        <v>0</v>
      </c>
      <c r="P13" s="172">
        <f t="shared" si="3"/>
        <v>2</v>
      </c>
      <c r="Q13" s="174">
        <f t="shared" si="5"/>
        <v>0</v>
      </c>
      <c r="R13" s="177">
        <f t="shared" si="5"/>
        <v>2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SKB Český Krumlov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174</v>
      </c>
      <c r="N14" s="140">
        <f t="shared" si="6"/>
        <v>227</v>
      </c>
      <c r="O14" s="180">
        <f t="shared" si="6"/>
        <v>4</v>
      </c>
      <c r="P14" s="141">
        <f t="shared" si="6"/>
        <v>8</v>
      </c>
      <c r="Q14" s="139">
        <f t="shared" si="6"/>
        <v>4</v>
      </c>
      <c r="R14" s="140">
        <f t="shared" si="6"/>
        <v>8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178" t="str">
        <f>'skupina_4-6'!A16</f>
        <v>SKB Český Krumlov</v>
      </c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9" t="s">
        <v>2</v>
      </c>
      <c r="Q3" s="100"/>
      <c r="R3" s="101" t="s">
        <v>63</v>
      </c>
      <c r="S3" s="102"/>
    </row>
    <row r="4" spans="1:19" ht="19.5" customHeight="1">
      <c r="A4" s="95" t="s">
        <v>22</v>
      </c>
      <c r="B4" s="103"/>
      <c r="C4" s="179" t="str">
        <f>'skupina_4-6'!A21</f>
        <v>Sokol Radotín</v>
      </c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104" t="s">
        <v>23</v>
      </c>
      <c r="Q4" s="103"/>
      <c r="R4" s="97" t="s">
        <v>18</v>
      </c>
      <c r="S4" s="102"/>
    </row>
    <row r="5" spans="1:19" ht="19.5" customHeight="1" thickBot="1">
      <c r="A5" s="105" t="s">
        <v>24</v>
      </c>
      <c r="B5" s="106"/>
      <c r="C5" s="107" t="s">
        <v>25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10"/>
      <c r="Q5" s="111"/>
      <c r="R5" s="109"/>
      <c r="S5" s="112" t="s">
        <v>70</v>
      </c>
    </row>
    <row r="6" spans="1:19" ht="24.75" customHeight="1">
      <c r="A6" s="113"/>
      <c r="B6" s="114" t="s">
        <v>26</v>
      </c>
      <c r="C6" s="114" t="s">
        <v>27</v>
      </c>
      <c r="D6" s="195" t="s">
        <v>28</v>
      </c>
      <c r="E6" s="196"/>
      <c r="F6" s="196"/>
      <c r="G6" s="196"/>
      <c r="H6" s="196"/>
      <c r="I6" s="196"/>
      <c r="J6" s="196"/>
      <c r="K6" s="196"/>
      <c r="L6" s="197"/>
      <c r="M6" s="198" t="s">
        <v>29</v>
      </c>
      <c r="N6" s="199"/>
      <c r="O6" s="198" t="s">
        <v>5</v>
      </c>
      <c r="P6" s="199"/>
      <c r="Q6" s="198" t="s">
        <v>7</v>
      </c>
      <c r="R6" s="199"/>
      <c r="S6" s="115" t="s">
        <v>30</v>
      </c>
    </row>
    <row r="7" spans="1:19" ht="9.75" customHeight="1" thickBot="1">
      <c r="A7" s="116"/>
      <c r="B7" s="117"/>
      <c r="C7" s="118"/>
      <c r="D7" s="119">
        <v>1</v>
      </c>
      <c r="E7" s="119"/>
      <c r="F7" s="119"/>
      <c r="G7" s="119">
        <v>2</v>
      </c>
      <c r="H7" s="119"/>
      <c r="I7" s="119"/>
      <c r="J7" s="119">
        <v>3</v>
      </c>
      <c r="K7" s="120"/>
      <c r="L7" s="121"/>
      <c r="M7" s="122"/>
      <c r="N7" s="123"/>
      <c r="O7" s="122"/>
      <c r="P7" s="123"/>
      <c r="Q7" s="122"/>
      <c r="R7" s="123"/>
      <c r="S7" s="124"/>
    </row>
    <row r="8" spans="1:19" ht="30" customHeight="1" thickTop="1">
      <c r="A8" s="125" t="s">
        <v>31</v>
      </c>
      <c r="B8" s="126" t="s">
        <v>90</v>
      </c>
      <c r="C8" s="126" t="s">
        <v>92</v>
      </c>
      <c r="D8" s="127">
        <v>21</v>
      </c>
      <c r="E8" s="128" t="s">
        <v>32</v>
      </c>
      <c r="F8" s="129">
        <v>16</v>
      </c>
      <c r="G8" s="127">
        <v>21</v>
      </c>
      <c r="H8" s="128" t="s">
        <v>32</v>
      </c>
      <c r="I8" s="129">
        <v>17</v>
      </c>
      <c r="J8" s="127"/>
      <c r="K8" s="128" t="s">
        <v>32</v>
      </c>
      <c r="L8" s="129"/>
      <c r="M8" s="130">
        <f aca="true" t="shared" si="0" ref="M8:M13">D8+G8+J8</f>
        <v>42</v>
      </c>
      <c r="N8" s="131">
        <f aca="true" t="shared" si="1" ref="N8:N13">F8+I8+L8</f>
        <v>33</v>
      </c>
      <c r="O8" s="171">
        <f aca="true" t="shared" si="2" ref="O8:O13">IF(D8&gt;F8,1,0)+IF(G8&gt;I8,1,0)+IF(J8&gt;L8,1,0)</f>
        <v>2</v>
      </c>
      <c r="P8" s="172">
        <f aca="true" t="shared" si="3" ref="P8:P13">IF(D8&lt;F8,1,0)+IF(G8&lt;I8,1,0)+IF(J8&lt;L8,1,0)</f>
        <v>0</v>
      </c>
      <c r="Q8" s="174">
        <f aca="true" t="shared" si="4" ref="Q8:R10">IF(O8=1,1,(IF(O8=2,2,0)))</f>
        <v>2</v>
      </c>
      <c r="R8" s="175">
        <f t="shared" si="4"/>
        <v>0</v>
      </c>
      <c r="S8" s="132"/>
    </row>
    <row r="9" spans="1:19" ht="30" customHeight="1">
      <c r="A9" s="125" t="s">
        <v>34</v>
      </c>
      <c r="B9" s="133" t="s">
        <v>91</v>
      </c>
      <c r="C9" s="133" t="s">
        <v>108</v>
      </c>
      <c r="D9" s="127">
        <v>16</v>
      </c>
      <c r="E9" s="127" t="s">
        <v>32</v>
      </c>
      <c r="F9" s="129">
        <v>21</v>
      </c>
      <c r="G9" s="127">
        <v>10</v>
      </c>
      <c r="H9" s="127" t="s">
        <v>32</v>
      </c>
      <c r="I9" s="129">
        <v>21</v>
      </c>
      <c r="J9" s="127"/>
      <c r="K9" s="127" t="s">
        <v>32</v>
      </c>
      <c r="L9" s="129"/>
      <c r="M9" s="130">
        <f t="shared" si="0"/>
        <v>26</v>
      </c>
      <c r="N9" s="131">
        <f t="shared" si="1"/>
        <v>42</v>
      </c>
      <c r="O9" s="171">
        <f t="shared" si="2"/>
        <v>0</v>
      </c>
      <c r="P9" s="172">
        <f t="shared" si="3"/>
        <v>2</v>
      </c>
      <c r="Q9" s="174">
        <f t="shared" si="4"/>
        <v>0</v>
      </c>
      <c r="R9" s="176">
        <f t="shared" si="4"/>
        <v>2</v>
      </c>
      <c r="S9" s="132"/>
    </row>
    <row r="10" spans="1:19" ht="30" customHeight="1">
      <c r="A10" s="125" t="s">
        <v>45</v>
      </c>
      <c r="B10" s="133" t="s">
        <v>123</v>
      </c>
      <c r="C10" s="133" t="s">
        <v>109</v>
      </c>
      <c r="D10" s="127">
        <v>2</v>
      </c>
      <c r="E10" s="127" t="s">
        <v>32</v>
      </c>
      <c r="F10" s="129">
        <v>21</v>
      </c>
      <c r="G10" s="127">
        <v>7</v>
      </c>
      <c r="H10" s="127" t="s">
        <v>32</v>
      </c>
      <c r="I10" s="129">
        <v>21</v>
      </c>
      <c r="J10" s="127"/>
      <c r="K10" s="127" t="s">
        <v>32</v>
      </c>
      <c r="L10" s="129"/>
      <c r="M10" s="130">
        <f t="shared" si="0"/>
        <v>9</v>
      </c>
      <c r="N10" s="131">
        <f t="shared" si="1"/>
        <v>42</v>
      </c>
      <c r="O10" s="171">
        <f t="shared" si="2"/>
        <v>0</v>
      </c>
      <c r="P10" s="172">
        <f t="shared" si="3"/>
        <v>2</v>
      </c>
      <c r="Q10" s="174">
        <f t="shared" si="4"/>
        <v>0</v>
      </c>
      <c r="R10" s="176">
        <f t="shared" si="4"/>
        <v>2</v>
      </c>
      <c r="S10" s="132"/>
    </row>
    <row r="11" spans="1:19" ht="30" customHeight="1">
      <c r="A11" s="125" t="s">
        <v>33</v>
      </c>
      <c r="B11" s="133" t="s">
        <v>105</v>
      </c>
      <c r="C11" s="133" t="s">
        <v>110</v>
      </c>
      <c r="D11" s="127">
        <v>21</v>
      </c>
      <c r="E11" s="127" t="s">
        <v>32</v>
      </c>
      <c r="F11" s="129">
        <v>20</v>
      </c>
      <c r="G11" s="127">
        <v>18</v>
      </c>
      <c r="H11" s="127" t="s">
        <v>32</v>
      </c>
      <c r="I11" s="129">
        <v>21</v>
      </c>
      <c r="J11" s="127"/>
      <c r="K11" s="127" t="s">
        <v>32</v>
      </c>
      <c r="L11" s="129"/>
      <c r="M11" s="130">
        <f t="shared" si="0"/>
        <v>39</v>
      </c>
      <c r="N11" s="131">
        <f t="shared" si="1"/>
        <v>41</v>
      </c>
      <c r="O11" s="171">
        <f t="shared" si="2"/>
        <v>1</v>
      </c>
      <c r="P11" s="172">
        <f t="shared" si="3"/>
        <v>1</v>
      </c>
      <c r="Q11" s="174">
        <f aca="true" t="shared" si="5" ref="Q11:R13">IF(O11=1,1,(IF(O11=2,2,0)))</f>
        <v>1</v>
      </c>
      <c r="R11" s="176">
        <f t="shared" si="5"/>
        <v>1</v>
      </c>
      <c r="S11" s="132"/>
    </row>
    <row r="12" spans="1:19" ht="30" customHeight="1">
      <c r="A12" s="125" t="s">
        <v>35</v>
      </c>
      <c r="B12" s="133" t="s">
        <v>106</v>
      </c>
      <c r="C12" s="133" t="s">
        <v>111</v>
      </c>
      <c r="D12" s="127">
        <v>21</v>
      </c>
      <c r="E12" s="127" t="s">
        <v>32</v>
      </c>
      <c r="F12" s="129">
        <v>10</v>
      </c>
      <c r="G12" s="127">
        <v>21</v>
      </c>
      <c r="H12" s="127" t="s">
        <v>32</v>
      </c>
      <c r="I12" s="129">
        <v>9</v>
      </c>
      <c r="J12" s="127"/>
      <c r="K12" s="127" t="s">
        <v>32</v>
      </c>
      <c r="L12" s="129"/>
      <c r="M12" s="130">
        <f t="shared" si="0"/>
        <v>42</v>
      </c>
      <c r="N12" s="131">
        <f t="shared" si="1"/>
        <v>19</v>
      </c>
      <c r="O12" s="171">
        <f t="shared" si="2"/>
        <v>2</v>
      </c>
      <c r="P12" s="172">
        <f t="shared" si="3"/>
        <v>0</v>
      </c>
      <c r="Q12" s="174">
        <f t="shared" si="5"/>
        <v>2</v>
      </c>
      <c r="R12" s="176">
        <f t="shared" si="5"/>
        <v>0</v>
      </c>
      <c r="S12" s="132"/>
    </row>
    <row r="13" spans="1:19" ht="30" customHeight="1" thickBot="1">
      <c r="A13" s="125" t="s">
        <v>44</v>
      </c>
      <c r="B13" s="134" t="s">
        <v>107</v>
      </c>
      <c r="C13" s="134" t="s">
        <v>130</v>
      </c>
      <c r="D13" s="135">
        <v>16</v>
      </c>
      <c r="E13" s="136" t="s">
        <v>32</v>
      </c>
      <c r="F13" s="137">
        <v>21</v>
      </c>
      <c r="G13" s="135">
        <v>18</v>
      </c>
      <c r="H13" s="136" t="s">
        <v>32</v>
      </c>
      <c r="I13" s="137">
        <v>21</v>
      </c>
      <c r="J13" s="135"/>
      <c r="K13" s="136" t="s">
        <v>32</v>
      </c>
      <c r="L13" s="137"/>
      <c r="M13" s="130">
        <f t="shared" si="0"/>
        <v>34</v>
      </c>
      <c r="N13" s="131">
        <f t="shared" si="1"/>
        <v>42</v>
      </c>
      <c r="O13" s="171">
        <f t="shared" si="2"/>
        <v>0</v>
      </c>
      <c r="P13" s="172">
        <f t="shared" si="3"/>
        <v>2</v>
      </c>
      <c r="Q13" s="174">
        <f t="shared" si="5"/>
        <v>0</v>
      </c>
      <c r="R13" s="177">
        <f t="shared" si="5"/>
        <v>2</v>
      </c>
      <c r="S13" s="138"/>
    </row>
    <row r="14" spans="1:19" ht="34.5" customHeight="1" thickBot="1">
      <c r="A14" s="173" t="s">
        <v>36</v>
      </c>
      <c r="B14" s="200" t="str">
        <f>IF(Q14&gt;R14,C3,IF(R14&gt;Q14,C4,"remíza"))</f>
        <v>Sokol Radotín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139">
        <f aca="true" t="shared" si="6" ref="M14:R14">SUM(M8:M13)</f>
        <v>192</v>
      </c>
      <c r="N14" s="140">
        <f t="shared" si="6"/>
        <v>219</v>
      </c>
      <c r="O14" s="180">
        <f t="shared" si="6"/>
        <v>5</v>
      </c>
      <c r="P14" s="141">
        <f t="shared" si="6"/>
        <v>7</v>
      </c>
      <c r="Q14" s="139">
        <f t="shared" si="6"/>
        <v>5</v>
      </c>
      <c r="R14" s="140">
        <f t="shared" si="6"/>
        <v>7</v>
      </c>
      <c r="S14" s="142"/>
    </row>
    <row r="15" spans="4:19" ht="15"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 t="s">
        <v>37</v>
      </c>
    </row>
    <row r="16" ht="12.75">
      <c r="A16" s="145" t="s">
        <v>38</v>
      </c>
    </row>
    <row r="18" spans="1:2" ht="19.5" customHeight="1">
      <c r="A18" s="146" t="s">
        <v>39</v>
      </c>
      <c r="B18" s="1" t="s">
        <v>40</v>
      </c>
    </row>
    <row r="19" spans="1:2" ht="19.5" customHeight="1">
      <c r="A19" s="147"/>
      <c r="B19" s="1" t="s">
        <v>40</v>
      </c>
    </row>
    <row r="21" spans="1:20" ht="12.75">
      <c r="A21" s="148" t="s">
        <v>41</v>
      </c>
      <c r="C21" s="149"/>
      <c r="D21" s="148" t="s">
        <v>42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2.75">
      <c r="A22" s="8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2.75">
      <c r="A23" s="8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2.75">
      <c r="A24" s="8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2.75">
      <c r="A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2.75">
      <c r="A26" s="8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</sheetData>
  <sheetProtection/>
  <mergeCells count="6">
    <mergeCell ref="A1:S1"/>
    <mergeCell ref="D6:L6"/>
    <mergeCell ref="M6:N6"/>
    <mergeCell ref="O6:P6"/>
    <mergeCell ref="Q6:R6"/>
    <mergeCell ref="B14:L14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2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druzstva_u11_v121110_ck</dc:title>
  <dc:subject>Badminton</dc:subject>
  <dc:creator>Karel Kotyza</dc:creator>
  <cp:keywords/>
  <dc:description>Výsledky turnaje družstev U11 - 10.11.2012</dc:description>
  <cp:lastModifiedBy>Karel Kotyza</cp:lastModifiedBy>
  <cp:lastPrinted>2013-11-23T17:11:48Z</cp:lastPrinted>
  <dcterms:created xsi:type="dcterms:W3CDTF">2007-03-31T03:48:58Z</dcterms:created>
  <dcterms:modified xsi:type="dcterms:W3CDTF">2013-11-23T17:11:53Z</dcterms:modified>
  <cp:category/>
  <cp:version/>
  <cp:contentType/>
  <cp:contentStatus/>
</cp:coreProperties>
</file>