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draw" sheetId="1" r:id="rId1"/>
    <sheet name="Finále" sheetId="2" r:id="rId2"/>
    <sheet name="3.Místo" sheetId="3" r:id="rId3"/>
    <sheet name="5.Místo" sheetId="4" r:id="rId4"/>
    <sheet name="7.Místo" sheetId="5" r:id="rId5"/>
    <sheet name="9.Místo" sheetId="6" r:id="rId6"/>
    <sheet name="11.Místo" sheetId="7" r:id="rId7"/>
    <sheet name="CKA-CKB" sheetId="8" r:id="rId8"/>
    <sheet name="MED-AMER" sheetId="9" r:id="rId9"/>
    <sheet name="SAS-PRESS" sheetId="10" r:id="rId10"/>
    <sheet name="CKC-LEN" sheetId="11" r:id="rId11"/>
    <sheet name="ZAG-CKA" sheetId="12" r:id="rId12"/>
    <sheet name="AMER-ROS" sheetId="13" r:id="rId13"/>
    <sheet name="DOB-SAS" sheetId="14" r:id="rId14"/>
    <sheet name="LEN-PLZ" sheetId="15" r:id="rId15"/>
    <sheet name="group_A" sheetId="16" r:id="rId16"/>
    <sheet name="A1.4" sheetId="17" r:id="rId17"/>
    <sheet name="A2.3" sheetId="18" r:id="rId18"/>
    <sheet name="A4.2" sheetId="19" r:id="rId19"/>
    <sheet name="A3.1" sheetId="20" r:id="rId20"/>
    <sheet name="A3.4" sheetId="21" r:id="rId21"/>
    <sheet name="A2.1" sheetId="22" r:id="rId22"/>
    <sheet name="group_B" sheetId="23" r:id="rId23"/>
    <sheet name="B1.4" sheetId="24" r:id="rId24"/>
    <sheet name="B2.3" sheetId="25" r:id="rId25"/>
    <sheet name="B4.2" sheetId="26" r:id="rId26"/>
    <sheet name="B3.1" sheetId="27" r:id="rId27"/>
    <sheet name="B3.4" sheetId="28" r:id="rId28"/>
    <sheet name="B2.1" sheetId="29" r:id="rId29"/>
    <sheet name="group_C" sheetId="30" r:id="rId30"/>
    <sheet name="C1.4" sheetId="31" r:id="rId31"/>
    <sheet name="C2.3" sheetId="32" r:id="rId32"/>
    <sheet name="C4.2" sheetId="33" r:id="rId33"/>
    <sheet name="C3.1" sheetId="34" r:id="rId34"/>
    <sheet name="C3.4" sheetId="35" r:id="rId35"/>
    <sheet name="C2.1" sheetId="36" r:id="rId36"/>
    <sheet name="schedule" sheetId="37" r:id="rId37"/>
  </sheets>
  <definedNames>
    <definedName name="_xlnm.Print_Area" localSheetId="6">'11.Místo'!$A$1:$U$29</definedName>
    <definedName name="_xlnm.Print_Area" localSheetId="2">'3.Místo'!$A$1:$U$29</definedName>
    <definedName name="_xlnm.Print_Area" localSheetId="3">'5.Místo'!$A$1:$U$29</definedName>
    <definedName name="_xlnm.Print_Area" localSheetId="4">'7.Místo'!$A$1:$U$29</definedName>
    <definedName name="_xlnm.Print_Area" localSheetId="5">'9.Místo'!$A$1:$U$29</definedName>
    <definedName name="_xlnm.Print_Area" localSheetId="16">'A1.4'!$A$1:$U$29</definedName>
    <definedName name="_xlnm.Print_Area" localSheetId="21">'A2.1'!$A$1:$U$29</definedName>
    <definedName name="_xlnm.Print_Area" localSheetId="17">'A2.3'!$A$1:$U$29</definedName>
    <definedName name="_xlnm.Print_Area" localSheetId="19">'A3.1'!$A$1:$U$29</definedName>
    <definedName name="_xlnm.Print_Area" localSheetId="20">'A3.4'!$A$1:$U$29</definedName>
    <definedName name="_xlnm.Print_Area" localSheetId="18">'A4.2'!$A$1:$U$29</definedName>
    <definedName name="_xlnm.Print_Area" localSheetId="12">'AMER-ROS'!$A$1:$U$29</definedName>
    <definedName name="_xlnm.Print_Area" localSheetId="23">'B1.4'!$A$1:$U$29</definedName>
    <definedName name="_xlnm.Print_Area" localSheetId="28">'B2.1'!$A$1:$U$29</definedName>
    <definedName name="_xlnm.Print_Area" localSheetId="24">'B2.3'!$A$1:$U$29</definedName>
    <definedName name="_xlnm.Print_Area" localSheetId="26">'B3.1'!$A$1:$U$29</definedName>
    <definedName name="_xlnm.Print_Area" localSheetId="27">'B3.4'!$A$1:$U$29</definedName>
    <definedName name="_xlnm.Print_Area" localSheetId="25">'B4.2'!$A$1:$U$29</definedName>
    <definedName name="_xlnm.Print_Area" localSheetId="30">'C1.4'!$A$1:$U$29</definedName>
    <definedName name="_xlnm.Print_Area" localSheetId="35">'C2.1'!$A$1:$U$29</definedName>
    <definedName name="_xlnm.Print_Area" localSheetId="31">'C2.3'!$A$1:$U$29</definedName>
    <definedName name="_xlnm.Print_Area" localSheetId="33">'C3.1'!$A$1:$U$29</definedName>
    <definedName name="_xlnm.Print_Area" localSheetId="34">'C3.4'!$A$1:$U$29</definedName>
    <definedName name="_xlnm.Print_Area" localSheetId="32">'C4.2'!$A$1:$U$29</definedName>
    <definedName name="_xlnm.Print_Area" localSheetId="7">'CKA-CKB'!$A$1:$U$29</definedName>
    <definedName name="_xlnm.Print_Area" localSheetId="10">'CKC-LEN'!$A$1:$U$29</definedName>
    <definedName name="_xlnm.Print_Area" localSheetId="13">'DOB-SAS'!$A$1:$U$29</definedName>
    <definedName name="_xlnm.Print_Area" localSheetId="1">'Finále'!$A$1:$U$29</definedName>
    <definedName name="_xlnm.Print_Area" localSheetId="15">'group_A'!$A$1:$Z$23</definedName>
    <definedName name="_xlnm.Print_Area" localSheetId="22">'group_B'!$A$1:$Z$23</definedName>
    <definedName name="_xlnm.Print_Area" localSheetId="29">'group_C'!$A$1:$Z$23</definedName>
    <definedName name="_xlnm.Print_Area" localSheetId="14">'LEN-PLZ'!$A$1:$U$29</definedName>
    <definedName name="_xlnm.Print_Area" localSheetId="8">'MED-AMER'!$A$1:$U$29</definedName>
    <definedName name="_xlnm.Print_Area" localSheetId="9">'SAS-PRESS'!$A$1:$U$29</definedName>
    <definedName name="_xlnm.Print_Area" localSheetId="36">'schedule'!$A$1:$R$33</definedName>
    <definedName name="_xlnm.Print_Area" localSheetId="11">'ZAG-CKA'!$A$1:$U$29</definedName>
  </definedNames>
  <calcPr fullCalcOnLoad="1"/>
</workbook>
</file>

<file path=xl/sharedStrings.xml><?xml version="1.0" encoding="utf-8"?>
<sst xmlns="http://schemas.openxmlformats.org/spreadsheetml/2006/main" count="2280" uniqueCount="363">
  <si>
    <t>Rally</t>
  </si>
  <si>
    <t>Sets</t>
  </si>
  <si>
    <t>Matches</t>
  </si>
  <si>
    <t>Points</t>
  </si>
  <si>
    <t>Ranking</t>
  </si>
  <si>
    <t>:</t>
  </si>
  <si>
    <t>Český Krumlov</t>
  </si>
  <si>
    <r>
      <t>1</t>
    </r>
    <r>
      <rPr>
        <b/>
        <vertAlign val="superscript"/>
        <sz val="10"/>
        <rFont val="Arial CE"/>
        <family val="0"/>
      </rPr>
      <t>st</t>
    </r>
    <r>
      <rPr>
        <b/>
        <sz val="10"/>
        <rFont val="Arial CE"/>
        <family val="2"/>
      </rPr>
      <t xml:space="preserve"> round</t>
    </r>
  </si>
  <si>
    <r>
      <t>2</t>
    </r>
    <r>
      <rPr>
        <b/>
        <vertAlign val="superscript"/>
        <sz val="10"/>
        <rFont val="Arial CE"/>
        <family val="0"/>
      </rPr>
      <t>nd</t>
    </r>
    <r>
      <rPr>
        <b/>
        <sz val="10"/>
        <rFont val="Arial CE"/>
        <family val="2"/>
      </rPr>
      <t xml:space="preserve"> round</t>
    </r>
  </si>
  <si>
    <r>
      <t>3</t>
    </r>
    <r>
      <rPr>
        <b/>
        <vertAlign val="superscript"/>
        <sz val="10"/>
        <rFont val="Arial CE"/>
        <family val="0"/>
      </rPr>
      <t>rd</t>
    </r>
    <r>
      <rPr>
        <b/>
        <sz val="10"/>
        <rFont val="Arial CE"/>
        <family val="2"/>
      </rPr>
      <t xml:space="preserve"> round</t>
    </r>
  </si>
  <si>
    <t>Match overview:</t>
  </si>
  <si>
    <t>2-3</t>
  </si>
  <si>
    <t>3-1</t>
  </si>
  <si>
    <t>ZÁPIS O UTKÁNÍ SMÍŠENÝCH DRUŽSTEV</t>
  </si>
  <si>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</si>
  <si>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</si>
  <si>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</si>
  <si>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</si>
  <si>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</si>
  <si>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</si>
  <si>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</si>
  <si>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</si>
  <si>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</si>
  <si>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</si>
  <si>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</si>
  <si>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</si>
  <si>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</si>
  <si>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Boy's single</t>
  </si>
  <si>
    <t>Girl's single</t>
  </si>
  <si>
    <t>Boy's double</t>
  </si>
  <si>
    <t>Girl's double</t>
  </si>
  <si>
    <t>Mixed double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</si>
  <si>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</si>
  <si>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</si>
  <si>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</si>
  <si>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</si>
  <si>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</si>
  <si>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</si>
  <si>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r>
      <t>26</t>
    </r>
    <r>
      <rPr>
        <b/>
        <vertAlign val="superscript"/>
        <sz val="18"/>
        <rFont val="Arial CE"/>
        <family val="0"/>
      </rPr>
      <t>th</t>
    </r>
    <r>
      <rPr>
        <b/>
        <sz val="18"/>
        <rFont val="Arial CE"/>
        <family val="2"/>
      </rPr>
      <t xml:space="preserve"> INTERNATIONAL YOUTH MIXED TEAMS TOURNAMENT</t>
    </r>
  </si>
  <si>
    <t>Group A</t>
  </si>
  <si>
    <t>1-4</t>
  </si>
  <si>
    <r>
      <t>26</t>
    </r>
    <r>
      <rPr>
        <b/>
        <vertAlign val="superscript"/>
        <sz val="20"/>
        <rFont val="Arial CE"/>
        <family val="0"/>
      </rPr>
      <t>th</t>
    </r>
    <r>
      <rPr>
        <b/>
        <sz val="20"/>
        <rFont val="Arial CE"/>
        <family val="0"/>
      </rPr>
      <t xml:space="preserve"> INTERNATIONAL YOUTH MIXED TEAMS TOURNAMENT</t>
    </r>
  </si>
  <si>
    <t>International Youth Mixed Teams Tournament (U15) - R.S.L. Cup 2011</t>
  </si>
  <si>
    <t>Karel Kotyza</t>
  </si>
  <si>
    <r>
      <t>Group A - 1</t>
    </r>
    <r>
      <rPr>
        <b/>
        <vertAlign val="superscript"/>
        <sz val="10"/>
        <rFont val="Arial CE"/>
        <family val="0"/>
      </rPr>
      <t>st</t>
    </r>
    <r>
      <rPr>
        <b/>
        <sz val="10"/>
        <rFont val="Arial CE"/>
        <family val="0"/>
      </rPr>
      <t xml:space="preserve"> ROUND</t>
    </r>
  </si>
  <si>
    <t>Group B</t>
  </si>
  <si>
    <t>Group C</t>
  </si>
  <si>
    <t>A1</t>
  </si>
  <si>
    <t>B1</t>
  </si>
  <si>
    <t>A2</t>
  </si>
  <si>
    <t>B2</t>
  </si>
  <si>
    <t>3.</t>
  </si>
  <si>
    <t>5.</t>
  </si>
  <si>
    <r>
      <t>26</t>
    </r>
    <r>
      <rPr>
        <b/>
        <vertAlign val="superscript"/>
        <sz val="24"/>
        <rFont val="Arial"/>
        <family val="2"/>
      </rPr>
      <t>th</t>
    </r>
    <r>
      <rPr>
        <b/>
        <sz val="24"/>
        <rFont val="Arial"/>
        <family val="2"/>
      </rPr>
      <t xml:space="preserve"> INTERNATIONAL YOUTH MIXED TEAMS TOURNAMENT</t>
    </r>
  </si>
  <si>
    <t>A3</t>
  </si>
  <si>
    <t>B4</t>
  </si>
  <si>
    <t>A4</t>
  </si>
  <si>
    <t>B3</t>
  </si>
  <si>
    <r>
      <t>1</t>
    </r>
    <r>
      <rPr>
        <b/>
        <vertAlign val="superscript"/>
        <sz val="16"/>
        <rFont val="Arial"/>
        <family val="2"/>
      </rPr>
      <t>st</t>
    </r>
    <r>
      <rPr>
        <b/>
        <sz val="16"/>
        <rFont val="Arial"/>
        <family val="2"/>
      </rPr>
      <t xml:space="preserve"> - 6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</si>
  <si>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r>
      <t>7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- 12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</si>
  <si>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t>Semi Finals</t>
  </si>
  <si>
    <t>Finals</t>
  </si>
  <si>
    <t>SCHEDULE:</t>
  </si>
  <si>
    <r>
      <t>10</t>
    </r>
    <r>
      <rPr>
        <b/>
        <vertAlign val="superscript"/>
        <sz val="15"/>
        <rFont val="Arial CE"/>
        <family val="0"/>
      </rPr>
      <t>th</t>
    </r>
    <r>
      <rPr>
        <b/>
        <sz val="15"/>
        <rFont val="Arial CE"/>
        <family val="2"/>
      </rPr>
      <t xml:space="preserve"> - 12</t>
    </r>
    <r>
      <rPr>
        <b/>
        <vertAlign val="superscript"/>
        <sz val="15"/>
        <rFont val="Arial CE"/>
        <family val="0"/>
      </rPr>
      <t>th</t>
    </r>
    <r>
      <rPr>
        <b/>
        <sz val="15"/>
        <rFont val="Arial CE"/>
        <family val="2"/>
      </rPr>
      <t xml:space="preserve"> June 2011</t>
    </r>
  </si>
  <si>
    <t>10.-12.6.2011</t>
  </si>
  <si>
    <r>
      <t>Friday 10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June 2011</t>
    </r>
  </si>
  <si>
    <t>16:00 - 20:00</t>
  </si>
  <si>
    <r>
      <t>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ROUND (BASIC GROUPS - 6 MATCHES)</t>
    </r>
  </si>
  <si>
    <r>
      <t>Saturday 11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June 2011</t>
    </r>
  </si>
  <si>
    <r>
      <t>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ROUND (BASIC GROUPS - 6 MATCHES)</t>
    </r>
  </si>
  <si>
    <r>
      <t>3</t>
    </r>
    <r>
      <rPr>
        <vertAlign val="superscript"/>
        <sz val="12"/>
        <rFont val="Arial"/>
        <family val="2"/>
      </rPr>
      <t>rd</t>
    </r>
    <r>
      <rPr>
        <sz val="12"/>
        <rFont val="Arial"/>
        <family val="2"/>
      </rPr>
      <t xml:space="preserve"> ROUND (BASIC GROUPS - 6 MATCHES)</t>
    </r>
  </si>
  <si>
    <t>9:00 - 11:30</t>
  </si>
  <si>
    <t>11:30 - 14:00</t>
  </si>
  <si>
    <r>
      <t>4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ROUND (QUARTER FINALS - 4 MATCHES)</t>
    </r>
  </si>
  <si>
    <t>14:00 - 16:30</t>
  </si>
  <si>
    <t>16:30 - 19:00</t>
  </si>
  <si>
    <r>
      <t>5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ROUND (SEMI FINALS - 4 MATCHES)</t>
    </r>
  </si>
  <si>
    <r>
      <t>Sunday 12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June 2011</t>
    </r>
  </si>
  <si>
    <r>
      <t>6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ROUND (FINALS - 6 MATCHES)</t>
    </r>
  </si>
  <si>
    <t>9:00 - 12:00</t>
  </si>
  <si>
    <t>Quarter Finals</t>
  </si>
  <si>
    <t>11.</t>
  </si>
  <si>
    <t>9.</t>
  </si>
  <si>
    <t>1.</t>
  </si>
  <si>
    <t>7.</t>
  </si>
  <si>
    <t>Winner</t>
  </si>
  <si>
    <t>WINNER:</t>
  </si>
  <si>
    <t>4-2</t>
  </si>
  <si>
    <t>3-4</t>
  </si>
  <si>
    <t>2-1</t>
  </si>
  <si>
    <t>BA</t>
  </si>
  <si>
    <t>Amersfoort - Almere</t>
  </si>
  <si>
    <t>(Holland)</t>
  </si>
  <si>
    <t>HBK</t>
  </si>
  <si>
    <t>Max Zagreb</t>
  </si>
  <si>
    <t>(Croatia)</t>
  </si>
  <si>
    <t>TJ Sokol</t>
  </si>
  <si>
    <t>Dobruška</t>
  </si>
  <si>
    <t>(Czech Republic)</t>
  </si>
  <si>
    <t>SKB</t>
  </si>
  <si>
    <t>Český Krumlov "C"</t>
  </si>
  <si>
    <t>Roskilde</t>
  </si>
  <si>
    <t>(Denmark)</t>
  </si>
  <si>
    <t>Výběr Plzně</t>
  </si>
  <si>
    <t>ASV</t>
  </si>
  <si>
    <t>Pressbaum</t>
  </si>
  <si>
    <t>(Austria)</t>
  </si>
  <si>
    <t>Český Krumlov "B"</t>
  </si>
  <si>
    <t>Badminton</t>
  </si>
  <si>
    <t>Team Sachsen</t>
  </si>
  <si>
    <t>(Germany)</t>
  </si>
  <si>
    <t>Medvedgrad 1998</t>
  </si>
  <si>
    <t>BK</t>
  </si>
  <si>
    <t>Mladost Lendava</t>
  </si>
  <si>
    <t>(Slovenia)</t>
  </si>
  <si>
    <t>Český Krumlov "A"</t>
  </si>
  <si>
    <t>BA Amersfoort - Almere (Holland)</t>
  </si>
  <si>
    <r>
      <t>Group B - 1</t>
    </r>
    <r>
      <rPr>
        <b/>
        <vertAlign val="superscript"/>
        <sz val="10"/>
        <rFont val="Arial CE"/>
        <family val="0"/>
      </rPr>
      <t>st</t>
    </r>
    <r>
      <rPr>
        <b/>
        <sz val="10"/>
        <rFont val="Arial CE"/>
        <family val="0"/>
      </rPr>
      <t xml:space="preserve"> ROUND</t>
    </r>
  </si>
  <si>
    <t>HBK Roskilde (Denmark)</t>
  </si>
  <si>
    <t>SKB Český Krumlov "B" (Czech Republic)</t>
  </si>
  <si>
    <t>Výběr Plzně (Czech Republic)</t>
  </si>
  <si>
    <t>ASV Pressbaum (Austria)</t>
  </si>
  <si>
    <r>
      <t>Group C - 1</t>
    </r>
    <r>
      <rPr>
        <b/>
        <vertAlign val="superscript"/>
        <sz val="10"/>
        <rFont val="Arial CE"/>
        <family val="0"/>
      </rPr>
      <t>st</t>
    </r>
    <r>
      <rPr>
        <b/>
        <sz val="10"/>
        <rFont val="Arial CE"/>
        <family val="0"/>
      </rPr>
      <t xml:space="preserve"> ROUND</t>
    </r>
  </si>
  <si>
    <t>SKB Český Krumlov "A" (Czech Republic)</t>
  </si>
  <si>
    <t>BK Mladost Lendava (Slovenia)</t>
  </si>
  <si>
    <t>Badminton Team Sachsen (Germany)</t>
  </si>
  <si>
    <t>Medvedgrad 1998 (Croatia)</t>
  </si>
  <si>
    <t>SKB Český Krumlov "C" (Czech Republic)</t>
  </si>
  <si>
    <t>HBK Max Zagreb (Croatia)</t>
  </si>
  <si>
    <t>TJ Sokol Dobruška (Czech Republic)</t>
  </si>
  <si>
    <t>Nella Kavalírová - Dario Siviglia</t>
  </si>
  <si>
    <t>Tomek Lukáš</t>
  </si>
  <si>
    <t>Smejkalová Eliška - Ostrá Veronika</t>
  </si>
  <si>
    <t>Smejkalová Eliška</t>
  </si>
  <si>
    <t>Maňásek Slavomír - Ostrá Veronika</t>
  </si>
  <si>
    <t>Tomek Lukáš - Maňásek Slavomír</t>
  </si>
  <si>
    <t>Bay Madsen Jeppe</t>
  </si>
  <si>
    <t>Sutara Dorotea</t>
  </si>
  <si>
    <t>Bay Madsen Jeppe - Eipe Joel</t>
  </si>
  <si>
    <t>Sutara Dorotea - Pavlinić Maja</t>
  </si>
  <si>
    <t>Eipe Joel - Pavlinić Maja</t>
  </si>
  <si>
    <t>Verschoor Mark</t>
  </si>
  <si>
    <t>Jille Debora</t>
  </si>
  <si>
    <t>Vlaar Alex - Jille Ruben</t>
  </si>
  <si>
    <t>Lenselink Demi - Rosa Hondeman</t>
  </si>
  <si>
    <t>Verschoor Mark - Hondeman Rosa</t>
  </si>
  <si>
    <t>Jakeš Marek</t>
  </si>
  <si>
    <t>Stropková Andrea</t>
  </si>
  <si>
    <t>Jakeš Marek - Siviglia Nicola</t>
  </si>
  <si>
    <t>Markovcová Tereza - Jakešová Daniela</t>
  </si>
  <si>
    <t>Siviglia Nicola - Stropková Andrea</t>
  </si>
  <si>
    <t>Šalehar Iza - Hozjan Vito</t>
  </si>
  <si>
    <t>Miletič Luka</t>
  </si>
  <si>
    <t>Beton Katarina</t>
  </si>
  <si>
    <t>Miletič Luka - Hozjan Vito</t>
  </si>
  <si>
    <t>Beton Katarina - Šalehar Iza</t>
  </si>
  <si>
    <t>Kolouch Dominik</t>
  </si>
  <si>
    <t>Milová Sabina</t>
  </si>
  <si>
    <t xml:space="preserve">Kolouch Dominik - Siviglia Dario </t>
  </si>
  <si>
    <t>Milová Sabina - Kavalírová Nela</t>
  </si>
  <si>
    <t>Kuchinke Tim</t>
  </si>
  <si>
    <t>Seidel Natali</t>
  </si>
  <si>
    <t>Posselt Florian - Pogge Eric</t>
  </si>
  <si>
    <t>Seidel Natali - Kämpf Sandra</t>
  </si>
  <si>
    <t>Kuchinke Tim - Kämpf Sandra</t>
  </si>
  <si>
    <t>Gayer Fran</t>
  </si>
  <si>
    <t>Galenić Katarina</t>
  </si>
  <si>
    <t>Drvodelić Borna - Landeka David</t>
  </si>
  <si>
    <t>Kovač Helena - Dragčević Dora</t>
  </si>
  <si>
    <t>Gayer Fran - Galenić Katarina</t>
  </si>
  <si>
    <t>Janota Petr</t>
  </si>
  <si>
    <t>Sládková Zuzana</t>
  </si>
  <si>
    <t>Janota Petr - Novotný Jiří</t>
  </si>
  <si>
    <t>Sládková Zuzana - Gutwirthová Valen.</t>
  </si>
  <si>
    <t>Novotný Jiří - Gutwirthová Valentýna</t>
  </si>
  <si>
    <t>Seitzberg Patrick</t>
  </si>
  <si>
    <t>Mikkelsen Olivia</t>
  </si>
  <si>
    <t>Davidsen Thomas - Manniche Mads</t>
  </si>
  <si>
    <t>Mikkelsen Olivia - Jespersgaard Fred.</t>
  </si>
  <si>
    <t>Jeppe Theisen - Em. Scholtz Knudsen</t>
  </si>
  <si>
    <t>Wraber Jakob</t>
  </si>
  <si>
    <t>Meinke Antonia</t>
  </si>
  <si>
    <t>Wraber Jakob - Sorger Jakob</t>
  </si>
  <si>
    <t>Meinke Antonia - Sorger Nina</t>
  </si>
  <si>
    <t>Sorger Jakob - Sorger Nina</t>
  </si>
  <si>
    <t xml:space="preserve">Pistulka Radek </t>
  </si>
  <si>
    <t>Černá Žaneta</t>
  </si>
  <si>
    <t>Louda Jan - Pistulka Radek</t>
  </si>
  <si>
    <t>Černá Žaneta - Vatashchuk Kateryna</t>
  </si>
  <si>
    <t>Louda Jan - Vatashchuk Kateryna</t>
  </si>
  <si>
    <r>
      <t>Group A - 2</t>
    </r>
    <r>
      <rPr>
        <b/>
        <vertAlign val="superscript"/>
        <sz val="10"/>
        <rFont val="Arial CE"/>
        <family val="0"/>
      </rPr>
      <t>nd</t>
    </r>
    <r>
      <rPr>
        <b/>
        <sz val="10"/>
        <rFont val="Arial CE"/>
        <family val="0"/>
      </rPr>
      <t xml:space="preserve"> ROUND</t>
    </r>
  </si>
  <si>
    <r>
      <t>Group B - 2</t>
    </r>
    <r>
      <rPr>
        <b/>
        <vertAlign val="superscript"/>
        <sz val="10"/>
        <rFont val="Arial CE"/>
        <family val="0"/>
      </rPr>
      <t>nd</t>
    </r>
    <r>
      <rPr>
        <b/>
        <sz val="10"/>
        <rFont val="Arial CE"/>
        <family val="0"/>
      </rPr>
      <t xml:space="preserve"> ROUND</t>
    </r>
  </si>
  <si>
    <r>
      <t>Group C - 2</t>
    </r>
    <r>
      <rPr>
        <b/>
        <vertAlign val="superscript"/>
        <sz val="10"/>
        <rFont val="Arial CE"/>
        <family val="0"/>
      </rPr>
      <t>nd</t>
    </r>
    <r>
      <rPr>
        <b/>
        <sz val="10"/>
        <rFont val="Arial CE"/>
        <family val="0"/>
      </rPr>
      <t xml:space="preserve"> ROUND</t>
    </r>
  </si>
  <si>
    <t>Medvedgrad 1998 (Slovenia)</t>
  </si>
  <si>
    <t>Pistulka Radek - Černá Žaneta</t>
  </si>
  <si>
    <t>Vatashchuk Kateryna</t>
  </si>
  <si>
    <t>Louda Jan</t>
  </si>
  <si>
    <t>Siviglia Nicola</t>
  </si>
  <si>
    <t>Markovcová Tereza</t>
  </si>
  <si>
    <t>Stropková Andrea - Markovcová  Tereza</t>
  </si>
  <si>
    <t>Jakeš Marek - Jakešová Daniela</t>
  </si>
  <si>
    <t>Novotný Jiří</t>
  </si>
  <si>
    <t>Guthwirthová Valentýna</t>
  </si>
  <si>
    <t>Novotný Jiří - Janota Petr</t>
  </si>
  <si>
    <t>Guthwirthová Valentýna - Sládková Zuzana</t>
  </si>
  <si>
    <t>Janota Petr - Sládková Zuzana</t>
  </si>
  <si>
    <t>Siviglia Dario - Kolouch Dominik</t>
  </si>
  <si>
    <t>Fran Gayer</t>
  </si>
  <si>
    <t>Ivor Ilić - Landeka David</t>
  </si>
  <si>
    <t>Galenić Katarina - Fran Gayer</t>
  </si>
  <si>
    <t>Thomas Davidsen - Mads Manniche</t>
  </si>
  <si>
    <t>Theisen Jeppe</t>
  </si>
  <si>
    <t>Schultz-Knudsen Emilie</t>
  </si>
  <si>
    <t>Schultz-Knudsen Emilie - Mikkelsen Olivia</t>
  </si>
  <si>
    <t>Mikkelsen Olivia - Mads Manniche</t>
  </si>
  <si>
    <t>Meinke Carina</t>
  </si>
  <si>
    <t>Meinke Antonia - Sorger Jakob</t>
  </si>
  <si>
    <t>Bajs Marko - Šendlinger Nejc</t>
  </si>
  <si>
    <t>Doler Maša - Šalehar Iza</t>
  </si>
  <si>
    <t>Miletič Luka - Beton Katarina</t>
  </si>
  <si>
    <t>Seidel Nathalie</t>
  </si>
  <si>
    <t>Posselt Florian</t>
  </si>
  <si>
    <t>Kämpf Sandra - Seidel Nathalie</t>
  </si>
  <si>
    <t>Eipe Joel</t>
  </si>
  <si>
    <t>Šutevski Iva</t>
  </si>
  <si>
    <t>Bay Madsen Jeppe - Pavlinić Maja</t>
  </si>
  <si>
    <t>Jille Ruben</t>
  </si>
  <si>
    <t>Hondeman Rosa</t>
  </si>
  <si>
    <t>Lenselink Demi - Jille Debora</t>
  </si>
  <si>
    <t>Ostrá Veronika</t>
  </si>
  <si>
    <t>Ostrá Veronika - Smejkalová Eliška</t>
  </si>
  <si>
    <t>Maňásek Slavomír - Smejkalová Eliška</t>
  </si>
  <si>
    <t>Siviglia Dario - Kavalírová Nela</t>
  </si>
  <si>
    <t>Pistulka Radek</t>
  </si>
  <si>
    <t>Pistulka Radek - Louda Jan</t>
  </si>
  <si>
    <t>Černá Žaneta - Vatashchuk Katerina</t>
  </si>
  <si>
    <t>Vatashchuk Katerina - Louda Jan</t>
  </si>
  <si>
    <t>Davidsen Thomas</t>
  </si>
  <si>
    <t>Davidsen Thomas - Theisen Jeppe</t>
  </si>
  <si>
    <t>Mikkelsen Olivia - Manniche Mads</t>
  </si>
  <si>
    <t>Ilić Ivor - Drvodelić Borna</t>
  </si>
  <si>
    <t>Landeka David - Dragčević</t>
  </si>
  <si>
    <t>Maňásek Slavomír - Tomek Lukáš</t>
  </si>
  <si>
    <t>Vlaar Alex</t>
  </si>
  <si>
    <t>Lensellink Demi</t>
  </si>
  <si>
    <t>Jille Debora - Lensellink Demi</t>
  </si>
  <si>
    <t>Verschoor Mark - Rosa Hondeman</t>
  </si>
  <si>
    <t>Šendlinger Nejc - Sorger Jakob</t>
  </si>
  <si>
    <t>Šendlinger Nejc</t>
  </si>
  <si>
    <t>Gutwirthová Valentýna</t>
  </si>
  <si>
    <t>Novorný Jiří - Janota Petr</t>
  </si>
  <si>
    <t>Gutwirthová Valentýna - Sládková Zuzana</t>
  </si>
  <si>
    <t>Jakešová Daniela</t>
  </si>
  <si>
    <t>Jakešová Daniela - Markovcová Tereza</t>
  </si>
  <si>
    <t>Hozjan Vito</t>
  </si>
  <si>
    <t>Hozjan Vito - Bajs Marko</t>
  </si>
  <si>
    <t>Bajs Marko - Doler Maša</t>
  </si>
  <si>
    <t>Siviglia Dario</t>
  </si>
  <si>
    <t>Kolouch Dominik - Siviglia Dario</t>
  </si>
  <si>
    <t>Kolouch Dominik - Kavalírová Nela</t>
  </si>
  <si>
    <t>Kämpf Sandra</t>
  </si>
  <si>
    <t>Kuchinke Tim - Seidel Nathalie</t>
  </si>
  <si>
    <t>SKB Český Krumlov "A" (CZ)</t>
  </si>
  <si>
    <t>SKB Český Krumlov "B" (CZ)</t>
  </si>
  <si>
    <t>TJ Sokol Dobruška (CZ)</t>
  </si>
  <si>
    <t>Badminton Team Saschen (Germany)</t>
  </si>
  <si>
    <t>SKB Český Krumlov "C" (CZ)</t>
  </si>
  <si>
    <t>Výběr Plzně (CZ)</t>
  </si>
  <si>
    <t>Jille Roben</t>
  </si>
  <si>
    <t>Verschoor Mark - Jille Ruben</t>
  </si>
  <si>
    <t>Lensellink Demi - Hondeman Rosa</t>
  </si>
  <si>
    <t>Vlaar Alex - Lensellink Demi</t>
  </si>
  <si>
    <t>Gayer Fran - Dragčević Dora</t>
  </si>
  <si>
    <t>Beton Katarina - Šalehar Izo</t>
  </si>
  <si>
    <t>Doler Maša - Bajs Marko</t>
  </si>
  <si>
    <t xml:space="preserve">Sorger Jakob </t>
  </si>
  <si>
    <t>Sorger Jakob - Šendlinger Nejc</t>
  </si>
  <si>
    <t>Meinke Carina - Sorger Nina</t>
  </si>
  <si>
    <t>Sorger Nina - Sendlinger Nejc</t>
  </si>
  <si>
    <t>Siviglia Nicola - Markovcová Tereza</t>
  </si>
  <si>
    <t>Novotný Jiří - Sládková Zuzana</t>
  </si>
  <si>
    <t>Jakešová Daniela - Stropková Andrea</t>
  </si>
  <si>
    <t>Lensselink Demi</t>
  </si>
  <si>
    <t>Jille Debora - Hondeman Rosa</t>
  </si>
  <si>
    <t>Maňásek Slavomír -Smejkalová Eliška</t>
  </si>
  <si>
    <t>Sabina Milová - Kavalírová Nela</t>
  </si>
  <si>
    <t>Eipe Joel - Palvlinić Maja</t>
  </si>
  <si>
    <t>Bay Madson Jeppe</t>
  </si>
  <si>
    <t>Bay Madson Jeppe - Eipe Joel</t>
  </si>
  <si>
    <t>Pogge Eric</t>
  </si>
  <si>
    <t>Hozjan Vito - Miletič Luka</t>
  </si>
  <si>
    <t>Šalehad Iza - Beton Katarina</t>
  </si>
  <si>
    <t>Miletič Luka - Šalehar Iza</t>
  </si>
  <si>
    <t>Černá Žaneta - Katashchuk Katerina</t>
  </si>
  <si>
    <t>Vatashchuk Katerina - Pistulka Radek</t>
  </si>
  <si>
    <t>Schultz-Knudsen Emilie - Theisen Jeppe</t>
  </si>
  <si>
    <t>Mikelsen Olivia - Schulz-Knudsen Emilie</t>
  </si>
  <si>
    <t>2</t>
  </si>
  <si>
    <t>1</t>
  </si>
  <si>
    <t>3</t>
  </si>
  <si>
    <t>4</t>
  </si>
  <si>
    <r>
      <t>Group A - 3</t>
    </r>
    <r>
      <rPr>
        <b/>
        <vertAlign val="superscript"/>
        <sz val="10"/>
        <rFont val="Arial CE"/>
        <family val="0"/>
      </rPr>
      <t>rd</t>
    </r>
    <r>
      <rPr>
        <b/>
        <sz val="10"/>
        <rFont val="Arial CE"/>
        <family val="0"/>
      </rPr>
      <t xml:space="preserve"> ROUND</t>
    </r>
  </si>
  <si>
    <t>Quarter Final</t>
  </si>
  <si>
    <t>Semi Final</t>
  </si>
  <si>
    <t>BA Amersfoort - Almere(Holland)</t>
  </si>
  <si>
    <t>Vatashchuk Katarina</t>
  </si>
  <si>
    <t>Černá Žaneta - Vatashchuk Katarina</t>
  </si>
  <si>
    <t>Seitzberg Patrick - Theisen Jeppe</t>
  </si>
  <si>
    <t>Mikkelsen Olivia - Schultz-Knudsen Emilie</t>
  </si>
  <si>
    <t>Sendlinger Nejc</t>
  </si>
  <si>
    <t>Sendlinger Nejc - Sorger Jakob</t>
  </si>
  <si>
    <t>Sorger Nina - Sorger Jakob</t>
  </si>
  <si>
    <t>Bajs Marko</t>
  </si>
  <si>
    <t>Verschoor Mark - Lensellink Demi</t>
  </si>
  <si>
    <t>Kavalírová Nela - Kolouch Dominik</t>
  </si>
  <si>
    <t>Sládková Zuzana - Gutwirthová Valentýna</t>
  </si>
  <si>
    <t>Siviglia Nicola - Jakešová Daniela</t>
  </si>
  <si>
    <t>Stropková Andrea - Markovcová Tereza</t>
  </si>
  <si>
    <t>Landeka David</t>
  </si>
  <si>
    <t>Dragčević Dora</t>
  </si>
  <si>
    <t>Ilič Ivor - Gayer Fran</t>
  </si>
  <si>
    <t>Kovač Helena - Galenić Katarina</t>
  </si>
  <si>
    <t>Drvodelić Borna - Kovač Helena</t>
  </si>
  <si>
    <t xml:space="preserve">Tomek Lukáš - Maňásek </t>
  </si>
  <si>
    <t>Final</t>
  </si>
  <si>
    <t>3.-4. Místo</t>
  </si>
  <si>
    <t>5.-6. Místo</t>
  </si>
  <si>
    <t>7.-8. Místo</t>
  </si>
  <si>
    <t>9.-10. Místo</t>
  </si>
  <si>
    <t>11.-12. Místo</t>
  </si>
  <si>
    <t>HBK Max Zagreb (CRO)</t>
  </si>
  <si>
    <t>Medvedgrad 1998 (CRO)</t>
  </si>
  <si>
    <t>HBK Roskilde (DK)</t>
  </si>
  <si>
    <t>BA Amersfoort - Almere (NL)</t>
  </si>
  <si>
    <t>Badminton Team Sachsen (D)</t>
  </si>
  <si>
    <t>C1</t>
  </si>
  <si>
    <t>C2</t>
  </si>
  <si>
    <t>C3</t>
  </si>
  <si>
    <t>C4</t>
  </si>
  <si>
    <t>BK Mladost Lendava (SLO)</t>
  </si>
  <si>
    <t>ASV Pressbaum (A)</t>
  </si>
  <si>
    <t>4 : 1</t>
  </si>
  <si>
    <t>(6:4)</t>
  </si>
  <si>
    <t>(8:2)</t>
  </si>
  <si>
    <t>200:131</t>
  </si>
  <si>
    <t>3 : 2</t>
  </si>
  <si>
    <t>190:146</t>
  </si>
  <si>
    <t>195:138</t>
  </si>
  <si>
    <t>(6:5)</t>
  </si>
  <si>
    <t>199:163</t>
  </si>
  <si>
    <t>165:162</t>
  </si>
  <si>
    <t>219:203</t>
  </si>
  <si>
    <t>5 : 0</t>
  </si>
  <si>
    <t>(10:0)</t>
  </si>
  <si>
    <t>210:140</t>
  </si>
  <si>
    <t>197:120</t>
  </si>
  <si>
    <t>185:149</t>
  </si>
  <si>
    <t>206:201</t>
  </si>
  <si>
    <t>185:153</t>
  </si>
  <si>
    <t>184:168</t>
  </si>
  <si>
    <t>194:113</t>
  </si>
  <si>
    <t>(9:4)</t>
  </si>
  <si>
    <t>250:235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</si>
</sst>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vertAlign val="superscript"/>
      <sz val="18"/>
      <name val="Arial CE"/>
      <family val="0"/>
    </font>
    <font>
      <b/>
      <sz val="20"/>
      <name val="Arial CE"/>
      <family val="2"/>
    </font>
    <font>
      <b/>
      <sz val="16"/>
      <name val="Arial CE"/>
      <family val="2"/>
    </font>
    <font>
      <b/>
      <sz val="15"/>
      <name val="Arial CE"/>
      <family val="2"/>
    </font>
    <font>
      <b/>
      <vertAlign val="superscript"/>
      <sz val="15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40"/>
      <color indexed="10"/>
      <name val="Arial CE"/>
      <family val="2"/>
    </font>
    <font>
      <b/>
      <i/>
      <sz val="12"/>
      <name val="Arial CE"/>
      <family val="0"/>
    </font>
    <font>
      <sz val="14"/>
      <name val="Arial CE"/>
      <family val="0"/>
    </font>
    <font>
      <i/>
      <sz val="10"/>
      <name val="Arial CE"/>
      <family val="0"/>
    </font>
    <font>
      <b/>
      <vertAlign val="superscript"/>
      <sz val="10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b/>
      <vertAlign val="superscript"/>
      <sz val="20"/>
      <name val="Arial CE"/>
      <family val="0"/>
    </font>
    <font>
      <b/>
      <sz val="25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12"/>
      <name val="Arial CE"/>
      <family val="2"/>
    </font>
    <font>
      <sz val="8"/>
      <color indexed="10"/>
      <name val="Arial CE"/>
      <family val="2"/>
    </font>
    <font>
      <i/>
      <sz val="6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72"/>
      <name val="Arial"/>
      <family val="2"/>
    </font>
    <font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0" fontId="16" fillId="0" borderId="0">
      <alignment horizontal="center" vertical="center" wrapText="1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7" fillId="0" borderId="0" applyFill="0" applyBorder="0" applyProtection="0">
      <alignment horizontal="center"/>
    </xf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72" fillId="0" borderId="7" applyNumberFormat="0" applyFill="0" applyAlignment="0" applyProtection="0"/>
    <xf numFmtId="0" fontId="18" fillId="0" borderId="0">
      <alignment/>
      <protection/>
    </xf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17" fillId="0" borderId="0">
      <alignment horizontal="center" vertical="center"/>
      <protection/>
    </xf>
    <xf numFmtId="0" fontId="17" fillId="0" borderId="0">
      <alignment vertical="center"/>
      <protection/>
    </xf>
    <xf numFmtId="0" fontId="19" fillId="0" borderId="0">
      <alignment horizontal="center" vertical="center"/>
      <protection/>
    </xf>
    <xf numFmtId="0" fontId="19" fillId="0" borderId="0">
      <alignment vertical="center"/>
      <protection/>
    </xf>
    <xf numFmtId="0" fontId="20" fillId="0" borderId="0">
      <alignment horizontal="center" vertical="center"/>
      <protection/>
    </xf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33" borderId="15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6" fillId="0" borderId="18" xfId="0" applyNumberFormat="1" applyFont="1" applyBorder="1" applyAlignment="1">
      <alignment horizontal="right" vertical="center"/>
    </xf>
    <xf numFmtId="0" fontId="10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left" vertical="center"/>
    </xf>
    <xf numFmtId="0" fontId="6" fillId="0" borderId="21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33" borderId="23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2" fillId="0" borderId="25" xfId="0" applyNumberFormat="1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27" xfId="0" applyNumberFormat="1" applyFont="1" applyBorder="1" applyAlignment="1">
      <alignment horizontal="left" vertical="center"/>
    </xf>
    <xf numFmtId="0" fontId="12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0" fillId="33" borderId="30" xfId="0" applyNumberFormat="1" applyFont="1" applyFill="1" applyBorder="1" applyAlignment="1">
      <alignment vertical="center"/>
    </xf>
    <xf numFmtId="0" fontId="10" fillId="33" borderId="31" xfId="0" applyNumberFormat="1" applyFont="1" applyFill="1" applyBorder="1" applyAlignment="1">
      <alignment vertical="center"/>
    </xf>
    <xf numFmtId="0" fontId="10" fillId="33" borderId="32" xfId="0" applyNumberFormat="1" applyFont="1" applyFill="1" applyBorder="1" applyAlignment="1">
      <alignment vertical="center"/>
    </xf>
    <xf numFmtId="0" fontId="14" fillId="0" borderId="33" xfId="0" applyNumberFormat="1" applyFont="1" applyBorder="1" applyAlignment="1">
      <alignment horizontal="right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left" vertical="center"/>
    </xf>
    <xf numFmtId="0" fontId="14" fillId="0" borderId="30" xfId="0" applyNumberFormat="1" applyFont="1" applyBorder="1" applyAlignment="1">
      <alignment horizontal="right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left" vertical="center"/>
    </xf>
    <xf numFmtId="0" fontId="14" fillId="0" borderId="36" xfId="0" applyNumberFormat="1" applyFont="1" applyBorder="1" applyAlignment="1">
      <alignment horizontal="left" vertical="center"/>
    </xf>
    <xf numFmtId="0" fontId="14" fillId="0" borderId="31" xfId="0" applyNumberFormat="1" applyFont="1" applyBorder="1" applyAlignment="1">
      <alignment horizontal="left" vertical="center"/>
    </xf>
    <xf numFmtId="0" fontId="0" fillId="0" borderId="31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left" vertical="center"/>
    </xf>
    <xf numFmtId="0" fontId="6" fillId="0" borderId="37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left" vertical="center"/>
    </xf>
    <xf numFmtId="0" fontId="10" fillId="33" borderId="38" xfId="0" applyNumberFormat="1" applyFont="1" applyFill="1" applyBorder="1" applyAlignment="1">
      <alignment vertical="center"/>
    </xf>
    <xf numFmtId="0" fontId="12" fillId="0" borderId="39" xfId="0" applyNumberFormat="1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left" vertical="center"/>
    </xf>
    <xf numFmtId="0" fontId="10" fillId="33" borderId="40" xfId="0" applyNumberFormat="1" applyFont="1" applyFill="1" applyBorder="1" applyAlignment="1">
      <alignment vertical="center"/>
    </xf>
    <xf numFmtId="0" fontId="14" fillId="0" borderId="41" xfId="0" applyNumberFormat="1" applyFont="1" applyBorder="1" applyAlignment="1">
      <alignment horizontal="right" vertical="center"/>
    </xf>
    <xf numFmtId="0" fontId="14" fillId="0" borderId="33" xfId="0" applyNumberFormat="1" applyFont="1" applyBorder="1" applyAlignment="1">
      <alignment horizontal="left" vertical="center"/>
    </xf>
    <xf numFmtId="0" fontId="10" fillId="33" borderId="42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43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34" borderId="0" xfId="0" applyFont="1" applyFill="1" applyAlignment="1">
      <alignment/>
    </xf>
    <xf numFmtId="0" fontId="23" fillId="0" borderId="44" xfId="51" applyFont="1" applyBorder="1" applyAlignment="1">
      <alignment vertical="center"/>
      <protection/>
    </xf>
    <xf numFmtId="0" fontId="0" fillId="0" borderId="4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3" fillId="0" borderId="47" xfId="51" applyFont="1" applyBorder="1" applyAlignment="1">
      <alignment vertical="center"/>
      <protection/>
    </xf>
    <xf numFmtId="49" fontId="9" fillId="0" borderId="48" xfId="41" applyNumberFormat="1" applyFont="1" applyBorder="1" applyAlignment="1" applyProtection="1">
      <alignment horizontal="left" vertical="center" indent="2"/>
      <protection locked="0"/>
    </xf>
    <xf numFmtId="0" fontId="24" fillId="0" borderId="49" xfId="58" applyFont="1" applyBorder="1" applyAlignment="1">
      <alignment horizontal="center" vertical="center"/>
      <protection/>
    </xf>
    <xf numFmtId="0" fontId="0" fillId="0" borderId="49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4" fontId="0" fillId="0" borderId="49" xfId="0" applyNumberFormat="1" applyFont="1" applyBorder="1" applyAlignment="1">
      <alignment vertical="center"/>
    </xf>
    <xf numFmtId="14" fontId="0" fillId="0" borderId="51" xfId="0" applyNumberFormat="1" applyFont="1" applyBorder="1" applyAlignment="1">
      <alignment horizontal="left" vertical="center"/>
    </xf>
    <xf numFmtId="49" fontId="9" fillId="0" borderId="52" xfId="0" applyNumberFormat="1" applyFont="1" applyBorder="1" applyAlignment="1" applyProtection="1">
      <alignment horizontal="left" vertical="center" indent="2"/>
      <protection locked="0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3" fillId="0" borderId="36" xfId="51" applyFont="1" applyBorder="1" applyAlignment="1">
      <alignment vertical="center"/>
      <protection/>
    </xf>
    <xf numFmtId="0" fontId="24" fillId="0" borderId="32" xfId="58" applyFont="1" applyBorder="1" applyAlignment="1">
      <alignment horizontal="center" vertical="center"/>
      <protection/>
    </xf>
    <xf numFmtId="0" fontId="25" fillId="0" borderId="31" xfId="58" applyFont="1" applyBorder="1" applyAlignment="1">
      <alignment horizontal="left" vertical="center" indent="3"/>
      <protection/>
    </xf>
    <xf numFmtId="0" fontId="24" fillId="0" borderId="31" xfId="58" applyFont="1" applyBorder="1" applyAlignment="1">
      <alignment horizontal="center" vertical="center"/>
      <protection/>
    </xf>
    <xf numFmtId="0" fontId="0" fillId="0" borderId="3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9" fillId="0" borderId="54" xfId="54" applyFont="1" applyBorder="1">
      <alignment horizontal="center" vertical="center"/>
      <protection/>
    </xf>
    <xf numFmtId="0" fontId="9" fillId="0" borderId="17" xfId="54" applyFont="1" applyBorder="1">
      <alignment horizontal="center" vertical="center"/>
      <protection/>
    </xf>
    <xf numFmtId="0" fontId="24" fillId="0" borderId="20" xfId="38" applyFont="1" applyBorder="1" applyAlignment="1">
      <alignment horizontal="centerContinuous" vertical="center"/>
      <protection/>
    </xf>
    <xf numFmtId="0" fontId="9" fillId="0" borderId="55" xfId="54" applyFont="1" applyBorder="1">
      <alignment horizontal="center" vertical="center"/>
      <protection/>
    </xf>
    <xf numFmtId="44" fontId="9" fillId="0" borderId="56" xfId="41" applyFont="1" applyBorder="1">
      <alignment horizontal="center"/>
    </xf>
    <xf numFmtId="0" fontId="9" fillId="0" borderId="56" xfId="54" applyFont="1" applyBorder="1">
      <alignment horizontal="center" vertical="center"/>
      <protection/>
    </xf>
    <xf numFmtId="0" fontId="27" fillId="0" borderId="56" xfId="38" applyFont="1" applyBorder="1" applyAlignment="1">
      <alignment horizontal="centerContinuous" vertical="center"/>
      <protection/>
    </xf>
    <xf numFmtId="0" fontId="27" fillId="0" borderId="57" xfId="38" applyFont="1" applyBorder="1" applyAlignment="1">
      <alignment horizontal="centerContinuous" vertical="center"/>
      <protection/>
    </xf>
    <xf numFmtId="0" fontId="0" fillId="0" borderId="57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8" xfId="0" applyFont="1" applyBorder="1" applyAlignment="1">
      <alignment/>
    </xf>
    <xf numFmtId="0" fontId="24" fillId="0" borderId="59" xfId="38" applyFont="1" applyBorder="1" applyAlignment="1">
      <alignment horizontal="left" vertical="center" wrapText="1"/>
      <protection/>
    </xf>
    <xf numFmtId="44" fontId="0" fillId="0" borderId="53" xfId="41" applyFont="1" applyBorder="1" applyAlignment="1" applyProtection="1">
      <alignment horizontal="left" vertical="center"/>
      <protection locked="0"/>
    </xf>
    <xf numFmtId="0" fontId="0" fillId="0" borderId="53" xfId="54" applyFont="1" applyBorder="1" applyAlignment="1" applyProtection="1">
      <alignment horizontal="left" vertical="center"/>
      <protection locked="0"/>
    </xf>
    <xf numFmtId="0" fontId="24" fillId="0" borderId="49" xfId="56" applyFont="1" applyBorder="1" applyProtection="1">
      <alignment horizontal="center" vertical="center"/>
      <protection locked="0"/>
    </xf>
    <xf numFmtId="49" fontId="24" fillId="0" borderId="60" xfId="56" applyNumberFormat="1" applyFont="1" applyBorder="1">
      <alignment horizontal="center" vertical="center"/>
      <protection/>
    </xf>
    <xf numFmtId="0" fontId="24" fillId="0" borderId="53" xfId="56" applyFont="1" applyBorder="1" applyProtection="1">
      <alignment horizontal="center" vertical="center"/>
      <protection locked="0"/>
    </xf>
    <xf numFmtId="0" fontId="24" fillId="0" borderId="50" xfId="56" applyFont="1" applyBorder="1" applyProtection="1">
      <alignment horizontal="center" vertical="center"/>
      <protection locked="0"/>
    </xf>
    <xf numFmtId="0" fontId="0" fillId="0" borderId="61" xfId="56" applyFont="1" applyBorder="1" applyProtection="1">
      <alignment horizontal="center" vertical="center"/>
      <protection hidden="1"/>
    </xf>
    <xf numFmtId="0" fontId="0" fillId="0" borderId="53" xfId="56" applyFont="1" applyBorder="1" applyProtection="1">
      <alignment horizontal="center" vertical="center"/>
      <protection hidden="1"/>
    </xf>
    <xf numFmtId="0" fontId="28" fillId="0" borderId="62" xfId="56" applyFont="1" applyBorder="1">
      <alignment horizontal="center" vertical="center"/>
      <protection/>
    </xf>
    <xf numFmtId="0" fontId="28" fillId="0" borderId="63" xfId="56" applyFont="1" applyBorder="1">
      <alignment horizontal="center" vertical="center"/>
      <protection/>
    </xf>
    <xf numFmtId="0" fontId="28" fillId="0" borderId="64" xfId="56" applyFont="1" applyBorder="1">
      <alignment horizontal="center" vertical="center"/>
      <protection/>
    </xf>
    <xf numFmtId="0" fontId="28" fillId="0" borderId="65" xfId="56" applyFont="1" applyBorder="1">
      <alignment horizontal="center" vertical="center"/>
      <protection/>
    </xf>
    <xf numFmtId="0" fontId="0" fillId="0" borderId="51" xfId="0" applyFont="1" applyBorder="1" applyAlignment="1">
      <alignment/>
    </xf>
    <xf numFmtId="0" fontId="0" fillId="0" borderId="53" xfId="0" applyFont="1" applyBorder="1" applyAlignment="1" applyProtection="1">
      <alignment horizontal="left" vertical="center"/>
      <protection locked="0"/>
    </xf>
    <xf numFmtId="49" fontId="24" fillId="0" borderId="49" xfId="56" applyNumberFormat="1" applyFont="1" applyBorder="1">
      <alignment horizontal="center" vertical="center"/>
      <protection/>
    </xf>
    <xf numFmtId="0" fontId="28" fillId="0" borderId="66" xfId="56" applyFont="1" applyBorder="1">
      <alignment horizontal="center" vertical="center"/>
      <protection/>
    </xf>
    <xf numFmtId="0" fontId="28" fillId="0" borderId="67" xfId="56" applyFont="1" applyBorder="1">
      <alignment horizontal="center" vertical="center"/>
      <protection/>
    </xf>
    <xf numFmtId="0" fontId="28" fillId="0" borderId="68" xfId="56" applyFont="1" applyBorder="1">
      <alignment horizontal="center" vertical="center"/>
      <protection/>
    </xf>
    <xf numFmtId="49" fontId="24" fillId="0" borderId="31" xfId="56" applyNumberFormat="1" applyFont="1" applyBorder="1">
      <alignment horizontal="center" vertical="center"/>
      <protection/>
    </xf>
    <xf numFmtId="0" fontId="24" fillId="0" borderId="32" xfId="56" applyFont="1" applyBorder="1" applyProtection="1">
      <alignment horizontal="center" vertical="center"/>
      <protection locked="0"/>
    </xf>
    <xf numFmtId="0" fontId="28" fillId="0" borderId="69" xfId="56" applyFont="1" applyBorder="1">
      <alignment horizontal="center" vertical="center"/>
      <protection/>
    </xf>
    <xf numFmtId="0" fontId="0" fillId="35" borderId="70" xfId="0" applyFont="1" applyFill="1" applyBorder="1" applyAlignment="1">
      <alignment/>
    </xf>
    <xf numFmtId="0" fontId="9" fillId="35" borderId="70" xfId="54" applyFont="1" applyFill="1" applyBorder="1">
      <alignment horizontal="center" vertical="center"/>
      <protection/>
    </xf>
    <xf numFmtId="0" fontId="9" fillId="0" borderId="71" xfId="54" applyFont="1" applyBorder="1" applyProtection="1">
      <alignment horizontal="center" vertical="center"/>
      <protection hidden="1"/>
    </xf>
    <xf numFmtId="0" fontId="9" fillId="0" borderId="72" xfId="54" applyFont="1" applyBorder="1" applyProtection="1">
      <alignment horizontal="center" vertical="center"/>
      <protection hidden="1"/>
    </xf>
    <xf numFmtId="0" fontId="9" fillId="0" borderId="73" xfId="54" applyFont="1" applyBorder="1" applyProtection="1">
      <alignment horizontal="center" vertical="center"/>
      <protection hidden="1"/>
    </xf>
    <xf numFmtId="0" fontId="9" fillId="0" borderId="74" xfId="54" applyFont="1" applyBorder="1" applyProtection="1">
      <alignment horizontal="center" vertical="center"/>
      <protection hidden="1"/>
    </xf>
    <xf numFmtId="0" fontId="26" fillId="0" borderId="75" xfId="0" applyFont="1" applyBorder="1" applyAlignment="1">
      <alignment/>
    </xf>
    <xf numFmtId="0" fontId="28" fillId="0" borderId="0" xfId="56" applyFont="1">
      <alignment horizontal="center" vertical="center"/>
      <protection/>
    </xf>
    <xf numFmtId="0" fontId="27" fillId="0" borderId="0" xfId="38" applyFont="1" applyBorder="1" applyAlignment="1">
      <alignment horizontal="centerContinuous" vertical="center"/>
      <protection/>
    </xf>
    <xf numFmtId="0" fontId="0" fillId="0" borderId="0" xfId="51" applyFont="1">
      <alignment/>
      <protection/>
    </xf>
    <xf numFmtId="0" fontId="2" fillId="0" borderId="0" xfId="51" applyFont="1">
      <alignment/>
      <protection/>
    </xf>
    <xf numFmtId="0" fontId="28" fillId="0" borderId="0" xfId="51" applyFont="1">
      <alignment/>
      <protection/>
    </xf>
    <xf numFmtId="0" fontId="26" fillId="0" borderId="0" xfId="51" applyFont="1">
      <alignment/>
      <protection/>
    </xf>
    <xf numFmtId="0" fontId="26" fillId="0" borderId="0" xfId="0" applyFont="1" applyAlignment="1">
      <alignment/>
    </xf>
    <xf numFmtId="0" fontId="29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4" fillId="0" borderId="0" xfId="0" applyNumberFormat="1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left" vertical="center"/>
    </xf>
    <xf numFmtId="0" fontId="14" fillId="0" borderId="28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left" vertical="top"/>
    </xf>
    <xf numFmtId="0" fontId="10" fillId="33" borderId="76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0" fontId="32" fillId="36" borderId="0" xfId="0" applyFont="1" applyFill="1" applyAlignment="1">
      <alignment/>
    </xf>
    <xf numFmtId="0" fontId="33" fillId="36" borderId="0" xfId="0" applyFont="1" applyFill="1" applyAlignment="1">
      <alignment/>
    </xf>
    <xf numFmtId="0" fontId="35" fillId="0" borderId="0" xfId="0" applyFont="1" applyAlignment="1">
      <alignment/>
    </xf>
    <xf numFmtId="0" fontId="32" fillId="0" borderId="0" xfId="0" applyFont="1" applyBorder="1" applyAlignment="1">
      <alignment horizontal="left" vertical="center" indent="1"/>
    </xf>
    <xf numFmtId="0" fontId="32" fillId="0" borderId="31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28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2" fillId="0" borderId="77" xfId="0" applyFont="1" applyBorder="1" applyAlignment="1">
      <alignment/>
    </xf>
    <xf numFmtId="0" fontId="37" fillId="36" borderId="0" xfId="0" applyFont="1" applyFill="1" applyAlignment="1">
      <alignment horizontal="center"/>
    </xf>
    <xf numFmtId="0" fontId="5" fillId="36" borderId="0" xfId="0" applyFont="1" applyFill="1" applyAlignment="1">
      <alignment horizontal="left"/>
    </xf>
    <xf numFmtId="0" fontId="22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57" xfId="0" applyFont="1" applyBorder="1" applyAlignment="1">
      <alignment/>
    </xf>
    <xf numFmtId="0" fontId="32" fillId="0" borderId="57" xfId="0" applyFont="1" applyBorder="1" applyAlignment="1">
      <alignment/>
    </xf>
    <xf numFmtId="0" fontId="31" fillId="0" borderId="31" xfId="0" applyFont="1" applyBorder="1" applyAlignment="1">
      <alignment/>
    </xf>
    <xf numFmtId="0" fontId="10" fillId="0" borderId="22" xfId="0" applyFont="1" applyBorder="1" applyAlignment="1">
      <alignment horizontal="center" vertical="center"/>
    </xf>
    <xf numFmtId="49" fontId="5" fillId="35" borderId="70" xfId="0" applyNumberFormat="1" applyFont="1" applyFill="1" applyBorder="1" applyAlignment="1" applyProtection="1">
      <alignment vertical="center"/>
      <protection hidden="1"/>
    </xf>
    <xf numFmtId="0" fontId="9" fillId="35" borderId="78" xfId="55" applyFont="1" applyFill="1" applyBorder="1">
      <alignment vertical="center"/>
      <protection/>
    </xf>
    <xf numFmtId="0" fontId="0" fillId="35" borderId="70" xfId="0" applyFill="1" applyBorder="1" applyAlignment="1">
      <alignment/>
    </xf>
    <xf numFmtId="0" fontId="24" fillId="0" borderId="53" xfId="0" applyFont="1" applyBorder="1" applyAlignment="1" applyProtection="1">
      <alignment horizontal="left" vertical="center"/>
      <protection locked="0"/>
    </xf>
    <xf numFmtId="49" fontId="9" fillId="0" borderId="52" xfId="41" applyNumberFormat="1" applyFont="1" applyBorder="1" applyAlignment="1" applyProtection="1">
      <alignment horizontal="left" vertical="center" indent="2"/>
      <protection locked="0"/>
    </xf>
    <xf numFmtId="49" fontId="9" fillId="0" borderId="48" xfId="0" applyNumberFormat="1" applyFont="1" applyBorder="1" applyAlignment="1" applyProtection="1">
      <alignment horizontal="left" vertical="center" indent="2"/>
      <protection locked="0"/>
    </xf>
    <xf numFmtId="49" fontId="5" fillId="35" borderId="31" xfId="0" applyNumberFormat="1" applyFont="1" applyFill="1" applyBorder="1" applyAlignment="1" applyProtection="1">
      <alignment vertical="center"/>
      <protection hidden="1"/>
    </xf>
    <xf numFmtId="0" fontId="0" fillId="0" borderId="79" xfId="0" applyFont="1" applyBorder="1" applyAlignment="1" applyProtection="1">
      <alignment horizontal="left" vertical="center"/>
      <protection locked="0"/>
    </xf>
    <xf numFmtId="0" fontId="32" fillId="0" borderId="77" xfId="0" applyFont="1" applyBorder="1" applyAlignment="1">
      <alignment horizontal="right" vertical="center"/>
    </xf>
    <xf numFmtId="0" fontId="36" fillId="0" borderId="80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32" fillId="0" borderId="27" xfId="0" applyFont="1" applyBorder="1" applyAlignment="1">
      <alignment horizontal="right" vertical="center"/>
    </xf>
    <xf numFmtId="0" fontId="37" fillId="36" borderId="0" xfId="0" applyFont="1" applyFill="1" applyAlignment="1">
      <alignment horizontal="center"/>
    </xf>
    <xf numFmtId="0" fontId="35" fillId="36" borderId="82" xfId="0" applyFont="1" applyFill="1" applyBorder="1" applyAlignment="1">
      <alignment horizontal="center"/>
    </xf>
    <xf numFmtId="0" fontId="35" fillId="36" borderId="83" xfId="0" applyFont="1" applyFill="1" applyBorder="1" applyAlignment="1">
      <alignment horizontal="center"/>
    </xf>
    <xf numFmtId="0" fontId="35" fillId="36" borderId="84" xfId="0" applyFont="1" applyFill="1" applyBorder="1" applyAlignment="1">
      <alignment horizontal="center"/>
    </xf>
    <xf numFmtId="0" fontId="5" fillId="0" borderId="31" xfId="55" applyFont="1" applyBorder="1" applyAlignment="1">
      <alignment horizontal="center" vertical="center"/>
      <protection/>
    </xf>
    <xf numFmtId="0" fontId="26" fillId="0" borderId="85" xfId="38" applyFont="1" applyBorder="1" applyAlignment="1">
      <alignment horizontal="center" vertical="center"/>
      <protection/>
    </xf>
    <xf numFmtId="0" fontId="26" fillId="0" borderId="86" xfId="38" applyFont="1" applyBorder="1" applyAlignment="1">
      <alignment horizontal="center" vertical="center"/>
      <protection/>
    </xf>
    <xf numFmtId="0" fontId="26" fillId="0" borderId="87" xfId="38" applyFont="1" applyBorder="1" applyAlignment="1">
      <alignment horizontal="center" vertical="center"/>
      <protection/>
    </xf>
    <xf numFmtId="0" fontId="26" fillId="0" borderId="38" xfId="38" applyFont="1" applyBorder="1" applyAlignment="1">
      <alignment horizontal="center" vertical="center"/>
      <protection/>
    </xf>
    <xf numFmtId="0" fontId="26" fillId="0" borderId="17" xfId="38" applyFont="1" applyBorder="1" applyAlignment="1">
      <alignment horizontal="center" vertical="center"/>
      <protection/>
    </xf>
    <xf numFmtId="49" fontId="0" fillId="0" borderId="52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49" fontId="0" fillId="0" borderId="88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89" xfId="0" applyNumberFormat="1" applyFont="1" applyBorder="1" applyAlignment="1">
      <alignment horizontal="center"/>
    </xf>
    <xf numFmtId="0" fontId="3" fillId="0" borderId="90" xfId="0" applyNumberFormat="1" applyFont="1" applyBorder="1" applyAlignment="1">
      <alignment horizontal="center" vertical="center"/>
    </xf>
    <xf numFmtId="0" fontId="3" fillId="0" borderId="91" xfId="0" applyNumberFormat="1" applyFont="1" applyBorder="1" applyAlignment="1">
      <alignment horizontal="center" vertical="center"/>
    </xf>
    <xf numFmtId="0" fontId="3" fillId="0" borderId="92" xfId="0" applyNumberFormat="1" applyFont="1" applyBorder="1" applyAlignment="1">
      <alignment horizontal="center" vertic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49" fontId="11" fillId="0" borderId="101" xfId="0" applyNumberFormat="1" applyFont="1" applyBorder="1" applyAlignment="1">
      <alignment horizontal="center" vertical="center"/>
    </xf>
    <xf numFmtId="49" fontId="11" fillId="0" borderId="102" xfId="0" applyNumberFormat="1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/>
    </xf>
    <xf numFmtId="49" fontId="11" fillId="0" borderId="103" xfId="0" applyNumberFormat="1" applyFont="1" applyBorder="1" applyAlignment="1">
      <alignment horizontal="center" vertical="center"/>
    </xf>
    <xf numFmtId="49" fontId="11" fillId="0" borderId="104" xfId="0" applyNumberFormat="1" applyFont="1" applyBorder="1" applyAlignment="1">
      <alignment horizontal="center" vertical="center"/>
    </xf>
    <xf numFmtId="49" fontId="11" fillId="0" borderId="105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06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35" fillId="0" borderId="40" xfId="0" applyFont="1" applyBorder="1" applyAlignment="1">
      <alignment horizontal="left" vertical="center" indent="1"/>
    </xf>
    <xf numFmtId="0" fontId="35" fillId="0" borderId="0" xfId="0" applyFont="1" applyBorder="1" applyAlignment="1">
      <alignment horizontal="left" vertical="center" indent="1"/>
    </xf>
    <xf numFmtId="0" fontId="35" fillId="0" borderId="42" xfId="0" applyFont="1" applyBorder="1" applyAlignment="1">
      <alignment horizontal="left" vertical="center" indent="1"/>
    </xf>
    <xf numFmtId="0" fontId="35" fillId="0" borderId="31" xfId="0" applyFont="1" applyBorder="1" applyAlignment="1">
      <alignment horizontal="left" vertical="center" indent="1"/>
    </xf>
    <xf numFmtId="0" fontId="35" fillId="0" borderId="28" xfId="0" applyFont="1" applyBorder="1" applyAlignment="1">
      <alignment horizontal="left" vertical="center" indent="1"/>
    </xf>
    <xf numFmtId="0" fontId="35" fillId="0" borderId="27" xfId="0" applyFont="1" applyBorder="1" applyAlignment="1">
      <alignment horizontal="left" vertical="center" indent="1"/>
    </xf>
    <xf numFmtId="0" fontId="35" fillId="0" borderId="36" xfId="0" applyFont="1" applyBorder="1" applyAlignment="1">
      <alignment horizontal="left" vertical="center" indent="1"/>
    </xf>
    <xf numFmtId="0" fontId="35" fillId="0" borderId="35" xfId="0" applyFont="1" applyBorder="1" applyAlignment="1">
      <alignment horizontal="left" vertical="center" indent="1"/>
    </xf>
    <xf numFmtId="0" fontId="35" fillId="0" borderId="107" xfId="0" applyFont="1" applyBorder="1" applyAlignment="1">
      <alignment horizontal="left" vertical="center" indent="1"/>
    </xf>
    <xf numFmtId="0" fontId="35" fillId="0" borderId="108" xfId="0" applyFont="1" applyBorder="1" applyAlignment="1">
      <alignment horizontal="left" vertical="center" indent="1"/>
    </xf>
    <xf numFmtId="0" fontId="35" fillId="0" borderId="49" xfId="0" applyFont="1" applyBorder="1" applyAlignment="1">
      <alignment horizontal="left" vertical="center" indent="1"/>
    </xf>
    <xf numFmtId="49" fontId="44" fillId="0" borderId="0" xfId="0" applyNumberFormat="1" applyFont="1" applyAlignment="1">
      <alignment horizontal="center"/>
    </xf>
    <xf numFmtId="49" fontId="35" fillId="0" borderId="28" xfId="0" applyNumberFormat="1" applyFont="1" applyBorder="1" applyAlignment="1">
      <alignment horizontal="center"/>
    </xf>
    <xf numFmtId="49" fontId="61" fillId="0" borderId="0" xfId="0" applyNumberFormat="1" applyFont="1" applyAlignment="1">
      <alignment horizontal="center"/>
    </xf>
    <xf numFmtId="49" fontId="35" fillId="0" borderId="109" xfId="0" applyNumberFormat="1" applyFont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alé písmo" xfId="38"/>
    <cellStyle name="Currency" xfId="39"/>
    <cellStyle name="Currency [0]" xfId="40"/>
    <cellStyle name="měny_Zapisy_Zentiva Cup 2007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Správně" xfId="52"/>
    <cellStyle name="Text upozornění" xfId="53"/>
    <cellStyle name="Universe EE 12 bcentr" xfId="54"/>
    <cellStyle name="Universe EE 12 bold" xfId="55"/>
    <cellStyle name="Universe EE 12 centr." xfId="56"/>
    <cellStyle name="Universe EE 12 norm." xfId="57"/>
    <cellStyle name="Universe EE 9 centr.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5.jpeg" /><Relationship Id="rId5" Type="http://schemas.openxmlformats.org/officeDocument/2006/relationships/image" Target="../media/image2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5.jpeg" /><Relationship Id="rId5" Type="http://schemas.openxmlformats.org/officeDocument/2006/relationships/image" Target="../media/image2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5.jpeg" /><Relationship Id="rId5" Type="http://schemas.openxmlformats.org/officeDocument/2006/relationships/image" Target="../media/image2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2</xdr:row>
      <xdr:rowOff>104775</xdr:rowOff>
    </xdr:from>
    <xdr:to>
      <xdr:col>17</xdr:col>
      <xdr:colOff>419100</xdr:colOff>
      <xdr:row>8</xdr:row>
      <xdr:rowOff>47625</xdr:rowOff>
    </xdr:to>
    <xdr:pic>
      <xdr:nvPicPr>
        <xdr:cNvPr id="1" name="Picture 38" descr="ck_mesto_logo_200809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638175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5</xdr:col>
      <xdr:colOff>161925</xdr:colOff>
      <xdr:row>7</xdr:row>
      <xdr:rowOff>123825</xdr:rowOff>
    </xdr:to>
    <xdr:pic>
      <xdr:nvPicPr>
        <xdr:cNvPr id="2" name="Obrázek 35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2925"/>
          <a:ext cx="262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342900</xdr:colOff>
      <xdr:row>20</xdr:row>
      <xdr:rowOff>76200</xdr:rowOff>
    </xdr:from>
    <xdr:to>
      <xdr:col>25</xdr:col>
      <xdr:colOff>695325</xdr:colOff>
      <xdr:row>22</xdr:row>
      <xdr:rowOff>104775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53340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</xdr:colOff>
      <xdr:row>2</xdr:row>
      <xdr:rowOff>19050</xdr:rowOff>
    </xdr:from>
    <xdr:to>
      <xdr:col>26</xdr:col>
      <xdr:colOff>9525</xdr:colOff>
      <xdr:row>3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457200"/>
          <a:ext cx="1819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</xdr:row>
      <xdr:rowOff>219075</xdr:rowOff>
    </xdr:from>
    <xdr:to>
      <xdr:col>5</xdr:col>
      <xdr:colOff>171450</xdr:colOff>
      <xdr:row>7</xdr:row>
      <xdr:rowOff>57150</xdr:rowOff>
    </xdr:to>
    <xdr:pic>
      <xdr:nvPicPr>
        <xdr:cNvPr id="3" name="Obrázek 30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201930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200025</xdr:rowOff>
    </xdr:from>
    <xdr:to>
      <xdr:col>8</xdr:col>
      <xdr:colOff>190500</xdr:colOff>
      <xdr:row>10</xdr:row>
      <xdr:rowOff>38100</xdr:rowOff>
    </xdr:to>
    <xdr:pic>
      <xdr:nvPicPr>
        <xdr:cNvPr id="4" name="Obrázek 31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27432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14</xdr:row>
      <xdr:rowOff>200025</xdr:rowOff>
    </xdr:from>
    <xdr:to>
      <xdr:col>14</xdr:col>
      <xdr:colOff>171450</xdr:colOff>
      <xdr:row>16</xdr:row>
      <xdr:rowOff>28575</xdr:rowOff>
    </xdr:to>
    <xdr:pic>
      <xdr:nvPicPr>
        <xdr:cNvPr id="5" name="Obrázek 32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4229100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18</xdr:row>
      <xdr:rowOff>114300</xdr:rowOff>
    </xdr:from>
    <xdr:to>
      <xdr:col>24</xdr:col>
      <xdr:colOff>142875</xdr:colOff>
      <xdr:row>22</xdr:row>
      <xdr:rowOff>133350</xdr:rowOff>
    </xdr:to>
    <xdr:pic>
      <xdr:nvPicPr>
        <xdr:cNvPr id="6" name="Obrázek 33" descr="VICTORIA-web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504825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314325</xdr:rowOff>
    </xdr:from>
    <xdr:to>
      <xdr:col>2</xdr:col>
      <xdr:colOff>2324100</xdr:colOff>
      <xdr:row>3</xdr:row>
      <xdr:rowOff>76200</xdr:rowOff>
    </xdr:to>
    <xdr:pic>
      <xdr:nvPicPr>
        <xdr:cNvPr id="7" name="Obrázek 35" descr="rslcup_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419100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11</xdr:row>
      <xdr:rowOff>200025</xdr:rowOff>
    </xdr:from>
    <xdr:to>
      <xdr:col>11</xdr:col>
      <xdr:colOff>171450</xdr:colOff>
      <xdr:row>13</xdr:row>
      <xdr:rowOff>28575</xdr:rowOff>
    </xdr:to>
    <xdr:pic>
      <xdr:nvPicPr>
        <xdr:cNvPr id="8" name="Obrázek 32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3486150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19</xdr:row>
      <xdr:rowOff>9525</xdr:rowOff>
    </xdr:from>
    <xdr:to>
      <xdr:col>21</xdr:col>
      <xdr:colOff>57150</xdr:colOff>
      <xdr:row>22</xdr:row>
      <xdr:rowOff>123825</xdr:rowOff>
    </xdr:to>
    <xdr:pic>
      <xdr:nvPicPr>
        <xdr:cNvPr id="9" name="Obrázek 11" descr="pb_logo_web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2350" y="510540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352425</xdr:colOff>
      <xdr:row>17</xdr:row>
      <xdr:rowOff>76200</xdr:rowOff>
    </xdr:from>
    <xdr:to>
      <xdr:col>25</xdr:col>
      <xdr:colOff>723900</xdr:colOff>
      <xdr:row>20</xdr:row>
      <xdr:rowOff>28575</xdr:rowOff>
    </xdr:to>
    <xdr:pic>
      <xdr:nvPicPr>
        <xdr:cNvPr id="10" name="Obrázek 12" descr="komat_logo_022010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63075" y="4848225"/>
          <a:ext cx="1057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18</xdr:row>
      <xdr:rowOff>57150</xdr:rowOff>
    </xdr:from>
    <xdr:to>
      <xdr:col>17</xdr:col>
      <xdr:colOff>152400</xdr:colOff>
      <xdr:row>20</xdr:row>
      <xdr:rowOff>85725</xdr:rowOff>
    </xdr:to>
    <xdr:pic>
      <xdr:nvPicPr>
        <xdr:cNvPr id="11" name="Obrázek 13" descr="levny_plyn_110607web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34050" y="4991100"/>
          <a:ext cx="1276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21</xdr:row>
      <xdr:rowOff>9525</xdr:rowOff>
    </xdr:from>
    <xdr:to>
      <xdr:col>17</xdr:col>
      <xdr:colOff>171450</xdr:colOff>
      <xdr:row>22</xdr:row>
      <xdr:rowOff>133350</xdr:rowOff>
    </xdr:to>
    <xdr:pic>
      <xdr:nvPicPr>
        <xdr:cNvPr id="12" name="Obrázek 14" descr="Pfanner-web0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24525" y="542925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342900</xdr:colOff>
      <xdr:row>20</xdr:row>
      <xdr:rowOff>76200</xdr:rowOff>
    </xdr:from>
    <xdr:to>
      <xdr:col>25</xdr:col>
      <xdr:colOff>695325</xdr:colOff>
      <xdr:row>22</xdr:row>
      <xdr:rowOff>104775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53340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</xdr:colOff>
      <xdr:row>2</xdr:row>
      <xdr:rowOff>19050</xdr:rowOff>
    </xdr:from>
    <xdr:to>
      <xdr:col>26</xdr:col>
      <xdr:colOff>9525</xdr:colOff>
      <xdr:row>3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457200"/>
          <a:ext cx="1819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</xdr:row>
      <xdr:rowOff>219075</xdr:rowOff>
    </xdr:from>
    <xdr:to>
      <xdr:col>5</xdr:col>
      <xdr:colOff>171450</xdr:colOff>
      <xdr:row>7</xdr:row>
      <xdr:rowOff>57150</xdr:rowOff>
    </xdr:to>
    <xdr:pic>
      <xdr:nvPicPr>
        <xdr:cNvPr id="3" name="Obrázek 30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201930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200025</xdr:rowOff>
    </xdr:from>
    <xdr:to>
      <xdr:col>8</xdr:col>
      <xdr:colOff>190500</xdr:colOff>
      <xdr:row>10</xdr:row>
      <xdr:rowOff>38100</xdr:rowOff>
    </xdr:to>
    <xdr:pic>
      <xdr:nvPicPr>
        <xdr:cNvPr id="4" name="Obrázek 31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27432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14</xdr:row>
      <xdr:rowOff>200025</xdr:rowOff>
    </xdr:from>
    <xdr:to>
      <xdr:col>14</xdr:col>
      <xdr:colOff>171450</xdr:colOff>
      <xdr:row>16</xdr:row>
      <xdr:rowOff>28575</xdr:rowOff>
    </xdr:to>
    <xdr:pic>
      <xdr:nvPicPr>
        <xdr:cNvPr id="5" name="Obrázek 32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4229100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18</xdr:row>
      <xdr:rowOff>114300</xdr:rowOff>
    </xdr:from>
    <xdr:to>
      <xdr:col>24</xdr:col>
      <xdr:colOff>142875</xdr:colOff>
      <xdr:row>22</xdr:row>
      <xdr:rowOff>133350</xdr:rowOff>
    </xdr:to>
    <xdr:pic>
      <xdr:nvPicPr>
        <xdr:cNvPr id="6" name="Obrázek 33" descr="VICTORIA-web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504825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314325</xdr:rowOff>
    </xdr:from>
    <xdr:to>
      <xdr:col>2</xdr:col>
      <xdr:colOff>2324100</xdr:colOff>
      <xdr:row>3</xdr:row>
      <xdr:rowOff>76200</xdr:rowOff>
    </xdr:to>
    <xdr:pic>
      <xdr:nvPicPr>
        <xdr:cNvPr id="7" name="Obrázek 35" descr="rslcup_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419100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11</xdr:row>
      <xdr:rowOff>200025</xdr:rowOff>
    </xdr:from>
    <xdr:to>
      <xdr:col>11</xdr:col>
      <xdr:colOff>171450</xdr:colOff>
      <xdr:row>13</xdr:row>
      <xdr:rowOff>28575</xdr:rowOff>
    </xdr:to>
    <xdr:pic>
      <xdr:nvPicPr>
        <xdr:cNvPr id="8" name="Obrázek 32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3486150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19</xdr:row>
      <xdr:rowOff>9525</xdr:rowOff>
    </xdr:from>
    <xdr:to>
      <xdr:col>21</xdr:col>
      <xdr:colOff>57150</xdr:colOff>
      <xdr:row>22</xdr:row>
      <xdr:rowOff>123825</xdr:rowOff>
    </xdr:to>
    <xdr:pic>
      <xdr:nvPicPr>
        <xdr:cNvPr id="9" name="Obrázek 9" descr="pb_logo_web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2350" y="510540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352425</xdr:colOff>
      <xdr:row>17</xdr:row>
      <xdr:rowOff>76200</xdr:rowOff>
    </xdr:from>
    <xdr:to>
      <xdr:col>25</xdr:col>
      <xdr:colOff>723900</xdr:colOff>
      <xdr:row>20</xdr:row>
      <xdr:rowOff>28575</xdr:rowOff>
    </xdr:to>
    <xdr:pic>
      <xdr:nvPicPr>
        <xdr:cNvPr id="10" name="Obrázek 10" descr="komat_logo_022010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63075" y="4848225"/>
          <a:ext cx="1057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18</xdr:row>
      <xdr:rowOff>57150</xdr:rowOff>
    </xdr:from>
    <xdr:to>
      <xdr:col>17</xdr:col>
      <xdr:colOff>152400</xdr:colOff>
      <xdr:row>20</xdr:row>
      <xdr:rowOff>85725</xdr:rowOff>
    </xdr:to>
    <xdr:pic>
      <xdr:nvPicPr>
        <xdr:cNvPr id="11" name="Obrázek 11" descr="levny_plyn_110607web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34050" y="4991100"/>
          <a:ext cx="1276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21</xdr:row>
      <xdr:rowOff>9525</xdr:rowOff>
    </xdr:from>
    <xdr:to>
      <xdr:col>17</xdr:col>
      <xdr:colOff>171450</xdr:colOff>
      <xdr:row>22</xdr:row>
      <xdr:rowOff>133350</xdr:rowOff>
    </xdr:to>
    <xdr:pic>
      <xdr:nvPicPr>
        <xdr:cNvPr id="12" name="Obrázek 12" descr="Pfanner-web0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24525" y="542925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342900</xdr:colOff>
      <xdr:row>20</xdr:row>
      <xdr:rowOff>76200</xdr:rowOff>
    </xdr:from>
    <xdr:to>
      <xdr:col>25</xdr:col>
      <xdr:colOff>695325</xdr:colOff>
      <xdr:row>22</xdr:row>
      <xdr:rowOff>104775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53340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</xdr:colOff>
      <xdr:row>2</xdr:row>
      <xdr:rowOff>19050</xdr:rowOff>
    </xdr:from>
    <xdr:to>
      <xdr:col>26</xdr:col>
      <xdr:colOff>9525</xdr:colOff>
      <xdr:row>3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457200"/>
          <a:ext cx="1819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</xdr:row>
      <xdr:rowOff>219075</xdr:rowOff>
    </xdr:from>
    <xdr:to>
      <xdr:col>5</xdr:col>
      <xdr:colOff>171450</xdr:colOff>
      <xdr:row>7</xdr:row>
      <xdr:rowOff>57150</xdr:rowOff>
    </xdr:to>
    <xdr:pic>
      <xdr:nvPicPr>
        <xdr:cNvPr id="3" name="Obrázek 30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201930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200025</xdr:rowOff>
    </xdr:from>
    <xdr:to>
      <xdr:col>8</xdr:col>
      <xdr:colOff>190500</xdr:colOff>
      <xdr:row>10</xdr:row>
      <xdr:rowOff>38100</xdr:rowOff>
    </xdr:to>
    <xdr:pic>
      <xdr:nvPicPr>
        <xdr:cNvPr id="4" name="Obrázek 31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27432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14</xdr:row>
      <xdr:rowOff>200025</xdr:rowOff>
    </xdr:from>
    <xdr:to>
      <xdr:col>14</xdr:col>
      <xdr:colOff>171450</xdr:colOff>
      <xdr:row>16</xdr:row>
      <xdr:rowOff>28575</xdr:rowOff>
    </xdr:to>
    <xdr:pic>
      <xdr:nvPicPr>
        <xdr:cNvPr id="5" name="Obrázek 32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4229100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18</xdr:row>
      <xdr:rowOff>114300</xdr:rowOff>
    </xdr:from>
    <xdr:to>
      <xdr:col>24</xdr:col>
      <xdr:colOff>142875</xdr:colOff>
      <xdr:row>22</xdr:row>
      <xdr:rowOff>133350</xdr:rowOff>
    </xdr:to>
    <xdr:pic>
      <xdr:nvPicPr>
        <xdr:cNvPr id="6" name="Obrázek 33" descr="VICTORIA-web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504825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314325</xdr:rowOff>
    </xdr:from>
    <xdr:to>
      <xdr:col>2</xdr:col>
      <xdr:colOff>2324100</xdr:colOff>
      <xdr:row>3</xdr:row>
      <xdr:rowOff>76200</xdr:rowOff>
    </xdr:to>
    <xdr:pic>
      <xdr:nvPicPr>
        <xdr:cNvPr id="7" name="Obrázek 35" descr="rslcup_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419100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11</xdr:row>
      <xdr:rowOff>200025</xdr:rowOff>
    </xdr:from>
    <xdr:to>
      <xdr:col>11</xdr:col>
      <xdr:colOff>171450</xdr:colOff>
      <xdr:row>13</xdr:row>
      <xdr:rowOff>28575</xdr:rowOff>
    </xdr:to>
    <xdr:pic>
      <xdr:nvPicPr>
        <xdr:cNvPr id="8" name="Obrázek 32" descr="logo-RSL_we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3486150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76200</xdr:colOff>
      <xdr:row>19</xdr:row>
      <xdr:rowOff>9525</xdr:rowOff>
    </xdr:from>
    <xdr:to>
      <xdr:col>21</xdr:col>
      <xdr:colOff>57150</xdr:colOff>
      <xdr:row>22</xdr:row>
      <xdr:rowOff>123825</xdr:rowOff>
    </xdr:to>
    <xdr:pic>
      <xdr:nvPicPr>
        <xdr:cNvPr id="9" name="Obrázek 9" descr="pb_logo_web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2350" y="510540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352425</xdr:colOff>
      <xdr:row>17</xdr:row>
      <xdr:rowOff>76200</xdr:rowOff>
    </xdr:from>
    <xdr:to>
      <xdr:col>25</xdr:col>
      <xdr:colOff>723900</xdr:colOff>
      <xdr:row>20</xdr:row>
      <xdr:rowOff>28575</xdr:rowOff>
    </xdr:to>
    <xdr:pic>
      <xdr:nvPicPr>
        <xdr:cNvPr id="10" name="Obrázek 10" descr="komat_logo_022010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63075" y="4848225"/>
          <a:ext cx="1057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18</xdr:row>
      <xdr:rowOff>57150</xdr:rowOff>
    </xdr:from>
    <xdr:to>
      <xdr:col>17</xdr:col>
      <xdr:colOff>152400</xdr:colOff>
      <xdr:row>20</xdr:row>
      <xdr:rowOff>85725</xdr:rowOff>
    </xdr:to>
    <xdr:pic>
      <xdr:nvPicPr>
        <xdr:cNvPr id="11" name="Obrázek 11" descr="levny_plyn_110607web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34050" y="4991100"/>
          <a:ext cx="1276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21</xdr:row>
      <xdr:rowOff>9525</xdr:rowOff>
    </xdr:from>
    <xdr:to>
      <xdr:col>17</xdr:col>
      <xdr:colOff>171450</xdr:colOff>
      <xdr:row>22</xdr:row>
      <xdr:rowOff>133350</xdr:rowOff>
    </xdr:to>
    <xdr:pic>
      <xdr:nvPicPr>
        <xdr:cNvPr id="12" name="Obrázek 12" descr="Pfanner-web0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24525" y="542925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2</xdr:row>
      <xdr:rowOff>104775</xdr:rowOff>
    </xdr:from>
    <xdr:to>
      <xdr:col>17</xdr:col>
      <xdr:colOff>419100</xdr:colOff>
      <xdr:row>8</xdr:row>
      <xdr:rowOff>47625</xdr:rowOff>
    </xdr:to>
    <xdr:pic>
      <xdr:nvPicPr>
        <xdr:cNvPr id="1" name="Picture 38" descr="ck_mesto_logo_200809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638175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5</xdr:col>
      <xdr:colOff>161925</xdr:colOff>
      <xdr:row>7</xdr:row>
      <xdr:rowOff>123825</xdr:rowOff>
    </xdr:to>
    <xdr:pic>
      <xdr:nvPicPr>
        <xdr:cNvPr id="2" name="Obrázek 35" descr="rslcup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2925"/>
          <a:ext cx="262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1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55" customWidth="1"/>
    <col min="2" max="2" width="4.875" style="155" customWidth="1"/>
    <col min="3" max="18" width="8.25390625" style="155" customWidth="1"/>
    <col min="19" max="16384" width="9.125" style="155" customWidth="1"/>
  </cols>
  <sheetData>
    <row r="1" ht="8.25" customHeight="1"/>
    <row r="2" spans="1:18" ht="33.75">
      <c r="A2" s="156"/>
      <c r="B2" s="157" t="s">
        <v>53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ht="12.75" customHeight="1"/>
    <row r="4" ht="12.75" customHeight="1"/>
    <row r="5" s="158" customFormat="1" ht="12.75" customHeight="1"/>
    <row r="6" ht="12.75" customHeight="1"/>
    <row r="7" ht="12.75" customHeight="1"/>
    <row r="8" ht="12.75" customHeight="1"/>
    <row r="9" ht="12.75" customHeight="1"/>
    <row r="10" ht="12.75" customHeight="1"/>
    <row r="11" spans="1:18" ht="24.75" customHeight="1">
      <c r="A11" s="189" t="s">
        <v>58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</row>
    <row r="12" spans="1:18" ht="12.75" customHeight="1">
      <c r="A12" s="166"/>
      <c r="B12" s="166"/>
      <c r="C12" s="190" t="s">
        <v>80</v>
      </c>
      <c r="D12" s="191"/>
      <c r="E12" s="191"/>
      <c r="F12" s="192"/>
      <c r="G12" s="190" t="s">
        <v>60</v>
      </c>
      <c r="H12" s="191"/>
      <c r="I12" s="191"/>
      <c r="J12" s="192"/>
      <c r="K12" s="190" t="s">
        <v>61</v>
      </c>
      <c r="L12" s="191"/>
      <c r="M12" s="191"/>
      <c r="N12" s="192"/>
      <c r="O12" s="190" t="s">
        <v>85</v>
      </c>
      <c r="P12" s="191"/>
      <c r="Q12" s="191"/>
      <c r="R12" s="192"/>
    </row>
    <row r="13" ht="12.75" customHeight="1"/>
    <row r="14" spans="2:6" ht="12.75" customHeight="1">
      <c r="B14" s="186" t="s">
        <v>47</v>
      </c>
      <c r="C14" s="232" t="s">
        <v>330</v>
      </c>
      <c r="D14" s="233"/>
      <c r="E14" s="233"/>
      <c r="F14" s="233"/>
    </row>
    <row r="15" spans="2:10" ht="12.75" customHeight="1" thickBot="1">
      <c r="B15" s="187"/>
      <c r="C15" s="234"/>
      <c r="D15" s="235"/>
      <c r="E15" s="235"/>
      <c r="F15" s="235"/>
      <c r="G15" s="160"/>
      <c r="H15" s="160"/>
      <c r="I15" s="160"/>
      <c r="J15" s="160"/>
    </row>
    <row r="16" spans="4:11" ht="12.75" customHeight="1">
      <c r="D16" s="161"/>
      <c r="E16" s="161"/>
      <c r="K16" s="162"/>
    </row>
    <row r="17" spans="4:14" ht="12.75" customHeight="1">
      <c r="D17" s="161"/>
      <c r="E17" s="161"/>
      <c r="K17" s="236" t="s">
        <v>330</v>
      </c>
      <c r="L17" s="233"/>
      <c r="M17" s="233"/>
      <c r="N17" s="233"/>
    </row>
    <row r="18" spans="2:14" ht="12.75" customHeight="1" thickBot="1">
      <c r="B18" s="186" t="s">
        <v>335</v>
      </c>
      <c r="C18" s="232" t="s">
        <v>262</v>
      </c>
      <c r="D18" s="233"/>
      <c r="E18" s="233"/>
      <c r="F18" s="233"/>
      <c r="K18" s="238"/>
      <c r="L18" s="235"/>
      <c r="M18" s="235"/>
      <c r="N18" s="235"/>
    </row>
    <row r="19" spans="2:15" ht="12.75" customHeight="1" thickBot="1">
      <c r="B19" s="187"/>
      <c r="C19" s="234"/>
      <c r="D19" s="235"/>
      <c r="E19" s="235"/>
      <c r="F19" s="235"/>
      <c r="K19" s="244" t="s">
        <v>341</v>
      </c>
      <c r="L19" s="243" t="s">
        <v>343</v>
      </c>
      <c r="M19" s="245" t="s">
        <v>355</v>
      </c>
      <c r="O19" s="162"/>
    </row>
    <row r="20" spans="2:15" ht="12.75" customHeight="1">
      <c r="B20" s="163"/>
      <c r="D20" s="161"/>
      <c r="E20" s="161"/>
      <c r="G20" s="236" t="s">
        <v>262</v>
      </c>
      <c r="H20" s="233"/>
      <c r="I20" s="233"/>
      <c r="J20" s="237"/>
      <c r="K20" s="162"/>
      <c r="O20" s="162"/>
    </row>
    <row r="21" spans="4:15" ht="13.5" thickBot="1">
      <c r="D21" s="161"/>
      <c r="E21" s="161"/>
      <c r="F21" s="161"/>
      <c r="G21" s="238"/>
      <c r="H21" s="235"/>
      <c r="I21" s="235"/>
      <c r="J21" s="239"/>
      <c r="K21" s="162"/>
      <c r="O21" s="162"/>
    </row>
    <row r="22" spans="2:15" ht="12.75" customHeight="1">
      <c r="B22" s="186" t="s">
        <v>50</v>
      </c>
      <c r="C22" s="232" t="s">
        <v>263</v>
      </c>
      <c r="D22" s="233"/>
      <c r="E22" s="233"/>
      <c r="F22" s="233"/>
      <c r="G22" s="244" t="s">
        <v>341</v>
      </c>
      <c r="H22" s="243" t="s">
        <v>343</v>
      </c>
      <c r="I22" s="245" t="s">
        <v>344</v>
      </c>
      <c r="J22" s="243"/>
      <c r="O22" s="162"/>
    </row>
    <row r="23" spans="2:15" ht="12.75" customHeight="1" thickBot="1">
      <c r="B23" s="187"/>
      <c r="C23" s="234"/>
      <c r="D23" s="235"/>
      <c r="E23" s="235"/>
      <c r="F23" s="235"/>
      <c r="G23" s="162"/>
      <c r="O23" s="162"/>
    </row>
    <row r="24" spans="2:15" ht="12.75" customHeight="1">
      <c r="B24" s="164"/>
      <c r="C24" s="159"/>
      <c r="D24" s="159"/>
      <c r="E24" s="159"/>
      <c r="F24" s="159"/>
      <c r="G24" s="161"/>
      <c r="O24" s="162"/>
    </row>
    <row r="25" spans="2:18" ht="12.75" customHeight="1">
      <c r="B25" s="164"/>
      <c r="C25" s="185" t="s">
        <v>52</v>
      </c>
      <c r="D25" s="240" t="s">
        <v>331</v>
      </c>
      <c r="E25" s="233"/>
      <c r="F25" s="233"/>
      <c r="G25" s="233"/>
      <c r="H25" s="185" t="s">
        <v>51</v>
      </c>
      <c r="I25" s="240" t="s">
        <v>332</v>
      </c>
      <c r="J25" s="233"/>
      <c r="K25" s="233"/>
      <c r="L25" s="233"/>
      <c r="N25" s="188" t="s">
        <v>83</v>
      </c>
      <c r="O25" s="236" t="s">
        <v>330</v>
      </c>
      <c r="P25" s="233"/>
      <c r="Q25" s="233"/>
      <c r="R25" s="233"/>
    </row>
    <row r="26" spans="2:18" ht="12.75" customHeight="1" thickBot="1">
      <c r="B26" s="164"/>
      <c r="C26" s="185"/>
      <c r="D26" s="241"/>
      <c r="E26" s="242"/>
      <c r="F26" s="242"/>
      <c r="G26" s="242"/>
      <c r="H26" s="185"/>
      <c r="I26" s="241"/>
      <c r="J26" s="242"/>
      <c r="K26" s="242"/>
      <c r="L26" s="242"/>
      <c r="N26" s="188"/>
      <c r="O26" s="238"/>
      <c r="P26" s="235"/>
      <c r="Q26" s="235"/>
      <c r="R26" s="235"/>
    </row>
    <row r="27" spans="2:17" ht="12.75" customHeight="1">
      <c r="B27" s="164"/>
      <c r="C27" s="165"/>
      <c r="D27" s="246" t="s">
        <v>345</v>
      </c>
      <c r="E27" s="243" t="s">
        <v>342</v>
      </c>
      <c r="F27" s="245" t="s">
        <v>358</v>
      </c>
      <c r="H27" s="161"/>
      <c r="I27" s="246" t="s">
        <v>345</v>
      </c>
      <c r="J27" s="243" t="s">
        <v>348</v>
      </c>
      <c r="K27" s="245" t="s">
        <v>357</v>
      </c>
      <c r="O27" s="244" t="s">
        <v>345</v>
      </c>
      <c r="P27" s="243" t="s">
        <v>342</v>
      </c>
      <c r="Q27" s="245" t="s">
        <v>356</v>
      </c>
    </row>
    <row r="28" spans="3:15" ht="12.75">
      <c r="C28" s="165"/>
      <c r="H28" s="165"/>
      <c r="O28" s="162"/>
    </row>
    <row r="29" spans="6:15" ht="12.75">
      <c r="F29" s="161"/>
      <c r="O29" s="162"/>
    </row>
    <row r="30" spans="2:15" ht="12.75">
      <c r="B30" s="186" t="s">
        <v>49</v>
      </c>
      <c r="C30" s="232" t="s">
        <v>333</v>
      </c>
      <c r="D30" s="233"/>
      <c r="E30" s="233"/>
      <c r="F30" s="233"/>
      <c r="O30" s="162"/>
    </row>
    <row r="31" spans="2:15" ht="13.5" thickBot="1">
      <c r="B31" s="187"/>
      <c r="C31" s="234"/>
      <c r="D31" s="235"/>
      <c r="E31" s="235"/>
      <c r="F31" s="235"/>
      <c r="O31" s="162"/>
    </row>
    <row r="32" spans="7:15" ht="12.75">
      <c r="G32" s="236" t="s">
        <v>333</v>
      </c>
      <c r="H32" s="233"/>
      <c r="I32" s="233"/>
      <c r="J32" s="233"/>
      <c r="O32" s="162"/>
    </row>
    <row r="33" spans="7:15" ht="13.5" thickBot="1">
      <c r="G33" s="238"/>
      <c r="H33" s="235"/>
      <c r="I33" s="235"/>
      <c r="J33" s="235"/>
      <c r="O33" s="162"/>
    </row>
    <row r="34" spans="2:15" ht="12.75">
      <c r="B34" s="186" t="s">
        <v>336</v>
      </c>
      <c r="C34" s="232" t="s">
        <v>331</v>
      </c>
      <c r="D34" s="233"/>
      <c r="E34" s="233"/>
      <c r="F34" s="233"/>
      <c r="G34" s="244" t="s">
        <v>345</v>
      </c>
      <c r="H34" s="243" t="s">
        <v>342</v>
      </c>
      <c r="I34" s="245" t="s">
        <v>346</v>
      </c>
      <c r="K34" s="162"/>
      <c r="O34" s="162"/>
    </row>
    <row r="35" spans="2:15" ht="13.5" thickBot="1">
      <c r="B35" s="187"/>
      <c r="C35" s="234"/>
      <c r="D35" s="235"/>
      <c r="E35" s="235"/>
      <c r="F35" s="235"/>
      <c r="G35" s="162"/>
      <c r="K35" s="236" t="s">
        <v>333</v>
      </c>
      <c r="L35" s="233"/>
      <c r="M35" s="233"/>
      <c r="N35" s="233"/>
      <c r="O35" s="162"/>
    </row>
    <row r="36" spans="11:15" ht="13.5" thickBot="1">
      <c r="K36" s="238"/>
      <c r="L36" s="235"/>
      <c r="M36" s="235"/>
      <c r="N36" s="235"/>
      <c r="O36" s="162"/>
    </row>
    <row r="37" spans="11:13" ht="12.75">
      <c r="K37" s="244" t="s">
        <v>352</v>
      </c>
      <c r="L37" s="243" t="s">
        <v>353</v>
      </c>
      <c r="M37" s="245" t="s">
        <v>354</v>
      </c>
    </row>
    <row r="38" spans="2:11" ht="12.75">
      <c r="B38" s="186" t="s">
        <v>48</v>
      </c>
      <c r="C38" s="232" t="s">
        <v>332</v>
      </c>
      <c r="D38" s="233"/>
      <c r="E38" s="233"/>
      <c r="F38" s="233"/>
      <c r="K38" s="162"/>
    </row>
    <row r="39" spans="2:11" ht="13.5" thickBot="1">
      <c r="B39" s="187"/>
      <c r="C39" s="234"/>
      <c r="D39" s="235"/>
      <c r="E39" s="235"/>
      <c r="F39" s="235"/>
      <c r="G39" s="160"/>
      <c r="H39" s="160"/>
      <c r="I39" s="160"/>
      <c r="J39" s="160"/>
      <c r="K39" s="162"/>
    </row>
    <row r="43" spans="1:18" ht="24.75" customHeight="1">
      <c r="A43" s="189" t="s">
        <v>59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</row>
    <row r="44" spans="1:18" ht="12.75" customHeight="1">
      <c r="A44" s="166"/>
      <c r="B44" s="166"/>
      <c r="C44" s="190" t="s">
        <v>80</v>
      </c>
      <c r="D44" s="191"/>
      <c r="E44" s="191"/>
      <c r="F44" s="192"/>
      <c r="G44" s="190" t="s">
        <v>60</v>
      </c>
      <c r="H44" s="191"/>
      <c r="I44" s="191"/>
      <c r="J44" s="192"/>
      <c r="K44" s="190" t="s">
        <v>61</v>
      </c>
      <c r="L44" s="191"/>
      <c r="M44" s="191"/>
      <c r="N44" s="192"/>
      <c r="O44" s="190" t="s">
        <v>85</v>
      </c>
      <c r="P44" s="191"/>
      <c r="Q44" s="191"/>
      <c r="R44" s="192"/>
    </row>
    <row r="46" spans="2:6" ht="12.75">
      <c r="B46" s="186" t="s">
        <v>54</v>
      </c>
      <c r="C46" s="232" t="s">
        <v>264</v>
      </c>
      <c r="D46" s="233"/>
      <c r="E46" s="233"/>
      <c r="F46" s="233"/>
    </row>
    <row r="47" spans="2:10" ht="13.5" thickBot="1">
      <c r="B47" s="187"/>
      <c r="C47" s="234"/>
      <c r="D47" s="235"/>
      <c r="E47" s="235"/>
      <c r="F47" s="235"/>
      <c r="G47" s="160"/>
      <c r="H47" s="160"/>
      <c r="I47" s="160"/>
      <c r="J47" s="160"/>
    </row>
    <row r="48" spans="4:11" ht="12.75">
      <c r="D48" s="161"/>
      <c r="E48" s="161"/>
      <c r="K48" s="162"/>
    </row>
    <row r="49" spans="4:14" ht="12.75">
      <c r="D49" s="161"/>
      <c r="E49" s="161"/>
      <c r="K49" s="236" t="s">
        <v>334</v>
      </c>
      <c r="L49" s="233"/>
      <c r="M49" s="233"/>
      <c r="N49" s="233"/>
    </row>
    <row r="50" spans="2:14" ht="13.5" thickBot="1">
      <c r="B50" s="186" t="s">
        <v>337</v>
      </c>
      <c r="C50" s="232" t="s">
        <v>334</v>
      </c>
      <c r="D50" s="233"/>
      <c r="E50" s="233"/>
      <c r="F50" s="233"/>
      <c r="K50" s="238"/>
      <c r="L50" s="235"/>
      <c r="M50" s="235"/>
      <c r="N50" s="235"/>
    </row>
    <row r="51" spans="2:15" ht="13.5" thickBot="1">
      <c r="B51" s="187"/>
      <c r="C51" s="234"/>
      <c r="D51" s="235"/>
      <c r="E51" s="235"/>
      <c r="F51" s="235"/>
      <c r="K51" s="244" t="s">
        <v>345</v>
      </c>
      <c r="L51" s="243" t="s">
        <v>348</v>
      </c>
      <c r="M51" s="245" t="s">
        <v>351</v>
      </c>
      <c r="O51" s="162"/>
    </row>
    <row r="52" spans="2:15" ht="18">
      <c r="B52" s="163"/>
      <c r="D52" s="161"/>
      <c r="E52" s="161"/>
      <c r="G52" s="236" t="s">
        <v>334</v>
      </c>
      <c r="H52" s="233"/>
      <c r="I52" s="233"/>
      <c r="J52" s="237"/>
      <c r="K52" s="162"/>
      <c r="O52" s="162"/>
    </row>
    <row r="53" spans="4:15" ht="13.5" thickBot="1">
      <c r="D53" s="161"/>
      <c r="E53" s="161"/>
      <c r="F53" s="161"/>
      <c r="G53" s="238"/>
      <c r="H53" s="235"/>
      <c r="I53" s="235"/>
      <c r="J53" s="239"/>
      <c r="K53" s="162"/>
      <c r="O53" s="162"/>
    </row>
    <row r="54" spans="2:15" ht="12.75">
      <c r="B54" s="186" t="s">
        <v>55</v>
      </c>
      <c r="C54" s="232" t="s">
        <v>340</v>
      </c>
      <c r="D54" s="233"/>
      <c r="E54" s="233"/>
      <c r="F54" s="233"/>
      <c r="G54" s="244" t="s">
        <v>341</v>
      </c>
      <c r="H54" s="243" t="s">
        <v>343</v>
      </c>
      <c r="I54" s="245" t="s">
        <v>347</v>
      </c>
      <c r="O54" s="162"/>
    </row>
    <row r="55" spans="2:15" ht="13.5" thickBot="1">
      <c r="B55" s="187"/>
      <c r="C55" s="234"/>
      <c r="D55" s="235"/>
      <c r="E55" s="235"/>
      <c r="F55" s="235"/>
      <c r="G55" s="162"/>
      <c r="O55" s="162"/>
    </row>
    <row r="56" spans="2:15" ht="15.75">
      <c r="B56" s="164"/>
      <c r="C56" s="159"/>
      <c r="D56" s="159"/>
      <c r="E56" s="159"/>
      <c r="F56" s="159"/>
      <c r="G56" s="161"/>
      <c r="O56" s="162"/>
    </row>
    <row r="57" spans="2:18" ht="15.75">
      <c r="B57" s="164"/>
      <c r="C57" s="185" t="s">
        <v>81</v>
      </c>
      <c r="D57" s="240" t="s">
        <v>340</v>
      </c>
      <c r="E57" s="233"/>
      <c r="F57" s="233"/>
      <c r="G57" s="233"/>
      <c r="H57" s="185" t="s">
        <v>82</v>
      </c>
      <c r="I57" s="240" t="s">
        <v>264</v>
      </c>
      <c r="J57" s="233"/>
      <c r="K57" s="233"/>
      <c r="L57" s="233"/>
      <c r="N57" s="188" t="s">
        <v>84</v>
      </c>
      <c r="O57" s="236" t="s">
        <v>334</v>
      </c>
      <c r="P57" s="233"/>
      <c r="Q57" s="233"/>
      <c r="R57" s="233"/>
    </row>
    <row r="58" spans="2:18" ht="16.5" thickBot="1">
      <c r="B58" s="164"/>
      <c r="C58" s="185"/>
      <c r="D58" s="241"/>
      <c r="E58" s="242"/>
      <c r="F58" s="242"/>
      <c r="G58" s="242"/>
      <c r="H58" s="185"/>
      <c r="I58" s="241"/>
      <c r="J58" s="242"/>
      <c r="K58" s="242"/>
      <c r="L58" s="242"/>
      <c r="N58" s="188"/>
      <c r="O58" s="238"/>
      <c r="P58" s="235"/>
      <c r="Q58" s="235"/>
      <c r="R58" s="235"/>
    </row>
    <row r="59" spans="2:17" ht="12.75" customHeight="1">
      <c r="B59" s="164"/>
      <c r="C59" s="165"/>
      <c r="D59" s="246" t="s">
        <v>345</v>
      </c>
      <c r="E59" s="243" t="s">
        <v>342</v>
      </c>
      <c r="F59" s="245" t="s">
        <v>359</v>
      </c>
      <c r="H59" s="161"/>
      <c r="I59" s="246" t="s">
        <v>341</v>
      </c>
      <c r="J59" s="243" t="s">
        <v>343</v>
      </c>
      <c r="K59" s="245" t="s">
        <v>360</v>
      </c>
      <c r="O59" s="244" t="s">
        <v>341</v>
      </c>
      <c r="P59" s="243" t="s">
        <v>361</v>
      </c>
      <c r="Q59" s="245" t="s">
        <v>362</v>
      </c>
    </row>
    <row r="60" spans="3:15" ht="12.75">
      <c r="C60" s="165"/>
      <c r="H60" s="165"/>
      <c r="O60" s="162"/>
    </row>
    <row r="61" spans="6:15" ht="12.75">
      <c r="F61" s="161"/>
      <c r="O61" s="162"/>
    </row>
    <row r="62" spans="2:15" ht="12.75">
      <c r="B62" s="186" t="s">
        <v>56</v>
      </c>
      <c r="C62" s="232" t="s">
        <v>266</v>
      </c>
      <c r="D62" s="233"/>
      <c r="E62" s="233"/>
      <c r="F62" s="233"/>
      <c r="O62" s="162"/>
    </row>
    <row r="63" spans="2:15" ht="13.5" thickBot="1">
      <c r="B63" s="187"/>
      <c r="C63" s="234"/>
      <c r="D63" s="235"/>
      <c r="E63" s="235"/>
      <c r="F63" s="235"/>
      <c r="O63" s="162"/>
    </row>
    <row r="64" spans="7:15" ht="12.75">
      <c r="G64" s="236" t="s">
        <v>339</v>
      </c>
      <c r="H64" s="233"/>
      <c r="I64" s="233"/>
      <c r="J64" s="233"/>
      <c r="O64" s="162"/>
    </row>
    <row r="65" spans="7:15" ht="13.5" thickBot="1">
      <c r="G65" s="238"/>
      <c r="H65" s="235"/>
      <c r="I65" s="235"/>
      <c r="J65" s="235"/>
      <c r="O65" s="162"/>
    </row>
    <row r="66" spans="2:15" ht="12.75">
      <c r="B66" s="186" t="s">
        <v>338</v>
      </c>
      <c r="C66" s="232" t="s">
        <v>339</v>
      </c>
      <c r="D66" s="233"/>
      <c r="E66" s="233"/>
      <c r="F66" s="233"/>
      <c r="G66" s="244" t="s">
        <v>345</v>
      </c>
      <c r="H66" s="243" t="s">
        <v>348</v>
      </c>
      <c r="I66" s="245" t="s">
        <v>349</v>
      </c>
      <c r="K66" s="162"/>
      <c r="O66" s="162"/>
    </row>
    <row r="67" spans="2:15" ht="13.5" thickBot="1">
      <c r="B67" s="187"/>
      <c r="C67" s="234"/>
      <c r="D67" s="235"/>
      <c r="E67" s="235"/>
      <c r="F67" s="235"/>
      <c r="G67" s="162"/>
      <c r="K67" s="236" t="s">
        <v>267</v>
      </c>
      <c r="L67" s="233"/>
      <c r="M67" s="233"/>
      <c r="N67" s="237"/>
      <c r="O67" s="162"/>
    </row>
    <row r="68" spans="11:15" ht="13.5" thickBot="1">
      <c r="K68" s="238"/>
      <c r="L68" s="235"/>
      <c r="M68" s="235"/>
      <c r="N68" s="239"/>
      <c r="O68" s="162"/>
    </row>
    <row r="69" spans="11:13" ht="12.75">
      <c r="K69" s="244" t="s">
        <v>345</v>
      </c>
      <c r="L69" s="243" t="s">
        <v>342</v>
      </c>
      <c r="M69" s="245" t="s">
        <v>350</v>
      </c>
    </row>
    <row r="70" spans="2:11" ht="12.75">
      <c r="B70" s="186" t="s">
        <v>57</v>
      </c>
      <c r="C70" s="232" t="s">
        <v>267</v>
      </c>
      <c r="D70" s="233"/>
      <c r="E70" s="233"/>
      <c r="F70" s="233"/>
      <c r="K70" s="162"/>
    </row>
    <row r="71" spans="2:11" ht="13.5" thickBot="1">
      <c r="B71" s="187"/>
      <c r="C71" s="234"/>
      <c r="D71" s="235"/>
      <c r="E71" s="235"/>
      <c r="F71" s="235"/>
      <c r="G71" s="160"/>
      <c r="H71" s="160"/>
      <c r="I71" s="160"/>
      <c r="J71" s="160"/>
      <c r="K71" s="162"/>
    </row>
  </sheetData>
  <sheetProtection/>
  <mergeCells count="54">
    <mergeCell ref="O57:R58"/>
    <mergeCell ref="K67:N68"/>
    <mergeCell ref="B70:B71"/>
    <mergeCell ref="C70:F71"/>
    <mergeCell ref="G64:J65"/>
    <mergeCell ref="B66:B67"/>
    <mergeCell ref="C66:F67"/>
    <mergeCell ref="H57:H58"/>
    <mergeCell ref="I57:L58"/>
    <mergeCell ref="A11:R11"/>
    <mergeCell ref="O12:R12"/>
    <mergeCell ref="K12:N12"/>
    <mergeCell ref="G12:J12"/>
    <mergeCell ref="C12:F12"/>
    <mergeCell ref="B62:B63"/>
    <mergeCell ref="C62:F63"/>
    <mergeCell ref="N57:N58"/>
    <mergeCell ref="G52:J53"/>
    <mergeCell ref="B54:B55"/>
    <mergeCell ref="C54:F55"/>
    <mergeCell ref="C57:C58"/>
    <mergeCell ref="D57:G58"/>
    <mergeCell ref="K49:N50"/>
    <mergeCell ref="B50:B51"/>
    <mergeCell ref="C50:F51"/>
    <mergeCell ref="A43:R43"/>
    <mergeCell ref="C44:F44"/>
    <mergeCell ref="G44:J44"/>
    <mergeCell ref="K44:N44"/>
    <mergeCell ref="O44:R44"/>
    <mergeCell ref="B46:B47"/>
    <mergeCell ref="C46:F47"/>
    <mergeCell ref="B30:B31"/>
    <mergeCell ref="C30:F31"/>
    <mergeCell ref="B34:B35"/>
    <mergeCell ref="C34:F35"/>
    <mergeCell ref="B38:B39"/>
    <mergeCell ref="C38:F39"/>
    <mergeCell ref="K17:N18"/>
    <mergeCell ref="K35:N36"/>
    <mergeCell ref="B14:B15"/>
    <mergeCell ref="C14:F15"/>
    <mergeCell ref="B18:B19"/>
    <mergeCell ref="C18:F19"/>
    <mergeCell ref="N25:N26"/>
    <mergeCell ref="B22:B23"/>
    <mergeCell ref="C22:F23"/>
    <mergeCell ref="C25:C26"/>
    <mergeCell ref="O25:R26"/>
    <mergeCell ref="I25:L26"/>
    <mergeCell ref="G32:J33"/>
    <mergeCell ref="G20:J21"/>
    <mergeCell ref="H25:H26"/>
    <mergeCell ref="D25:G26"/>
  </mergeCells>
  <printOptions/>
  <pageMargins left="0.1968503937007874" right="0.2362204724409449" top="0.6692913385826772" bottom="0.31496062992125984" header="0.5118110236220472" footer="0.5118110236220472"/>
  <pageSetup fitToHeight="1" fitToWidth="1" horizontalDpi="600" verticalDpi="600" orientation="portrait" paperSize="9" scale="72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265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121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302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221</v>
      </c>
      <c r="D12" s="109" t="s">
        <v>275</v>
      </c>
      <c r="E12" s="110">
        <v>21</v>
      </c>
      <c r="F12" s="111" t="s">
        <v>5</v>
      </c>
      <c r="G12" s="112">
        <v>10</v>
      </c>
      <c r="H12" s="110">
        <v>21</v>
      </c>
      <c r="I12" s="111" t="s">
        <v>5</v>
      </c>
      <c r="J12" s="112">
        <v>9</v>
      </c>
      <c r="K12" s="110"/>
      <c r="L12" s="111" t="s">
        <v>5</v>
      </c>
      <c r="M12" s="113"/>
      <c r="N12" s="114">
        <f>E12+H12+K12</f>
        <v>42</v>
      </c>
      <c r="O12" s="115">
        <f>G12+J12+M12</f>
        <v>19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220</v>
      </c>
      <c r="D13" s="121" t="s">
        <v>181</v>
      </c>
      <c r="E13" s="110">
        <v>16</v>
      </c>
      <c r="F13" s="122" t="s">
        <v>5</v>
      </c>
      <c r="G13" s="112">
        <v>21</v>
      </c>
      <c r="H13" s="110">
        <v>11</v>
      </c>
      <c r="I13" s="122" t="s">
        <v>5</v>
      </c>
      <c r="J13" s="112">
        <v>21</v>
      </c>
      <c r="K13" s="110"/>
      <c r="L13" s="122" t="s">
        <v>5</v>
      </c>
      <c r="M13" s="112"/>
      <c r="N13" s="114">
        <f>E13+H13+K13</f>
        <v>27</v>
      </c>
      <c r="O13" s="115">
        <f>G13+J13+M13</f>
        <v>42</v>
      </c>
      <c r="P13" s="123">
        <f>IF(E13&gt;G13,1,0)+IF(H13&gt;J13,1,0)+IF(K13&gt;M13,1,0)</f>
        <v>0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162</v>
      </c>
      <c r="D14" s="121" t="s">
        <v>276</v>
      </c>
      <c r="E14" s="110">
        <v>21</v>
      </c>
      <c r="F14" s="122" t="s">
        <v>5</v>
      </c>
      <c r="G14" s="112">
        <v>15</v>
      </c>
      <c r="H14" s="110">
        <v>21</v>
      </c>
      <c r="I14" s="122" t="s">
        <v>5</v>
      </c>
      <c r="J14" s="112">
        <v>13</v>
      </c>
      <c r="K14" s="110"/>
      <c r="L14" s="122" t="s">
        <v>5</v>
      </c>
      <c r="M14" s="112"/>
      <c r="N14" s="114">
        <f>E14+H14+K14</f>
        <v>42</v>
      </c>
      <c r="O14" s="115">
        <f>G14+J14+M14</f>
        <v>28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222</v>
      </c>
      <c r="D15" s="121" t="s">
        <v>277</v>
      </c>
      <c r="E15" s="110">
        <v>21</v>
      </c>
      <c r="F15" s="122" t="s">
        <v>5</v>
      </c>
      <c r="G15" s="112">
        <v>14</v>
      </c>
      <c r="H15" s="110">
        <v>21</v>
      </c>
      <c r="I15" s="122" t="s">
        <v>5</v>
      </c>
      <c r="J15" s="112">
        <v>10</v>
      </c>
      <c r="K15" s="110"/>
      <c r="L15" s="122" t="s">
        <v>5</v>
      </c>
      <c r="M15" s="112"/>
      <c r="N15" s="114">
        <f>E15+H15+K15</f>
        <v>42</v>
      </c>
      <c r="O15" s="115">
        <f>G15+J15+M15</f>
        <v>24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164</v>
      </c>
      <c r="D16" s="121" t="s">
        <v>278</v>
      </c>
      <c r="E16" s="110">
        <v>21</v>
      </c>
      <c r="F16" s="126" t="s">
        <v>5</v>
      </c>
      <c r="G16" s="112">
        <v>11</v>
      </c>
      <c r="H16" s="110">
        <v>21</v>
      </c>
      <c r="I16" s="126" t="s">
        <v>5</v>
      </c>
      <c r="J16" s="112">
        <v>14</v>
      </c>
      <c r="K16" s="110"/>
      <c r="L16" s="126" t="s">
        <v>5</v>
      </c>
      <c r="M16" s="127"/>
      <c r="N16" s="114">
        <f>E16+H16+K16</f>
        <v>42</v>
      </c>
      <c r="O16" s="115">
        <f>G16+J16+M16</f>
        <v>25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Badminton Team Saschen (Germany)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195</v>
      </c>
      <c r="O17" s="132">
        <f t="shared" si="0"/>
        <v>138</v>
      </c>
      <c r="P17" s="133">
        <f t="shared" si="0"/>
        <v>8</v>
      </c>
      <c r="Q17" s="134">
        <f t="shared" si="0"/>
        <v>2</v>
      </c>
      <c r="R17" s="133">
        <f t="shared" si="0"/>
        <v>4</v>
      </c>
      <c r="S17" s="132">
        <f t="shared" si="0"/>
        <v>1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127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124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302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146</v>
      </c>
      <c r="D12" s="109" t="s">
        <v>254</v>
      </c>
      <c r="E12" s="110">
        <v>21</v>
      </c>
      <c r="F12" s="111" t="s">
        <v>5</v>
      </c>
      <c r="G12" s="112">
        <v>17</v>
      </c>
      <c r="H12" s="110">
        <v>21</v>
      </c>
      <c r="I12" s="111" t="s">
        <v>5</v>
      </c>
      <c r="J12" s="112">
        <v>9</v>
      </c>
      <c r="K12" s="110"/>
      <c r="L12" s="111" t="s">
        <v>5</v>
      </c>
      <c r="M12" s="113"/>
      <c r="N12" s="114">
        <f>E12+H12+K12</f>
        <v>42</v>
      </c>
      <c r="O12" s="115">
        <f>G12+J12+M12</f>
        <v>26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147</v>
      </c>
      <c r="D13" s="121" t="s">
        <v>153</v>
      </c>
      <c r="E13" s="110">
        <v>10</v>
      </c>
      <c r="F13" s="122" t="s">
        <v>5</v>
      </c>
      <c r="G13" s="112">
        <v>21</v>
      </c>
      <c r="H13" s="110">
        <v>5</v>
      </c>
      <c r="I13" s="122" t="s">
        <v>5</v>
      </c>
      <c r="J13" s="112">
        <v>21</v>
      </c>
      <c r="K13" s="110"/>
      <c r="L13" s="122" t="s">
        <v>5</v>
      </c>
      <c r="M13" s="112"/>
      <c r="N13" s="114">
        <f>E13+H13+K13</f>
        <v>15</v>
      </c>
      <c r="O13" s="115">
        <f>G13+J13+M13</f>
        <v>42</v>
      </c>
      <c r="P13" s="123">
        <f>IF(E13&gt;G13,1,0)+IF(H13&gt;J13,1,0)+IF(K13&gt;M13,1,0)</f>
        <v>0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148</v>
      </c>
      <c r="D14" s="121" t="s">
        <v>154</v>
      </c>
      <c r="E14" s="110">
        <v>22</v>
      </c>
      <c r="F14" s="122" t="s">
        <v>5</v>
      </c>
      <c r="G14" s="112">
        <v>20</v>
      </c>
      <c r="H14" s="110">
        <v>15</v>
      </c>
      <c r="I14" s="122" t="s">
        <v>5</v>
      </c>
      <c r="J14" s="112">
        <v>21</v>
      </c>
      <c r="K14" s="110">
        <v>11</v>
      </c>
      <c r="L14" s="122" t="s">
        <v>5</v>
      </c>
      <c r="M14" s="112">
        <v>21</v>
      </c>
      <c r="N14" s="114">
        <f>E14+H14+K14</f>
        <v>48</v>
      </c>
      <c r="O14" s="115">
        <f>G14+J14+M14</f>
        <v>62</v>
      </c>
      <c r="P14" s="123">
        <f>IF(E14&gt;G14,1,0)+IF(H14&gt;J14,1,0)+IF(K14&gt;M14,1,0)</f>
        <v>1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281</v>
      </c>
      <c r="D15" s="121" t="s">
        <v>273</v>
      </c>
      <c r="E15" s="110">
        <v>10</v>
      </c>
      <c r="F15" s="122" t="s">
        <v>5</v>
      </c>
      <c r="G15" s="112">
        <v>21</v>
      </c>
      <c r="H15" s="110">
        <v>6</v>
      </c>
      <c r="I15" s="122" t="s">
        <v>5</v>
      </c>
      <c r="J15" s="112">
        <v>21</v>
      </c>
      <c r="K15" s="110"/>
      <c r="L15" s="122" t="s">
        <v>5</v>
      </c>
      <c r="M15" s="112"/>
      <c r="N15" s="114">
        <f>E15+H15+K15</f>
        <v>16</v>
      </c>
      <c r="O15" s="115">
        <f>G15+J15+M15</f>
        <v>42</v>
      </c>
      <c r="P15" s="123">
        <f>IF(E15&gt;G15,1,0)+IF(H15&gt;J15,1,0)+IF(K15&gt;M15,1,0)</f>
        <v>0</v>
      </c>
      <c r="Q15" s="124">
        <f>IF(E15&lt;G15,1,0)+IF(H15&lt;J15,1,0)+IF(K15&lt;M15,1,0)</f>
        <v>2</v>
      </c>
      <c r="R15" s="125">
        <f>IF(P15+Q15&lt;2,0,IF(P15&gt;Q15,1,0))</f>
        <v>0</v>
      </c>
      <c r="S15" s="124">
        <f>IF(P15+Q15&lt;2,0,IF(P15&lt;Q15,1,0))</f>
        <v>1</v>
      </c>
      <c r="T15" s="120"/>
    </row>
    <row r="16" spans="2:20" ht="30" customHeight="1" thickBot="1">
      <c r="B16" s="107" t="s">
        <v>31</v>
      </c>
      <c r="C16" s="121" t="s">
        <v>279</v>
      </c>
      <c r="D16" s="121" t="s">
        <v>274</v>
      </c>
      <c r="E16" s="110">
        <v>21</v>
      </c>
      <c r="F16" s="126" t="s">
        <v>5</v>
      </c>
      <c r="G16" s="112">
        <v>13</v>
      </c>
      <c r="H16" s="110">
        <v>21</v>
      </c>
      <c r="I16" s="126" t="s">
        <v>5</v>
      </c>
      <c r="J16" s="112">
        <v>14</v>
      </c>
      <c r="K16" s="110"/>
      <c r="L16" s="126" t="s">
        <v>5</v>
      </c>
      <c r="M16" s="127"/>
      <c r="N16" s="114">
        <f>E16+H16+K16</f>
        <v>42</v>
      </c>
      <c r="O16" s="115">
        <f>G16+J16+M16</f>
        <v>27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C8</f>
        <v>BK Mladost Lendava (Slovenia)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163</v>
      </c>
      <c r="O17" s="132">
        <f t="shared" si="0"/>
        <v>199</v>
      </c>
      <c r="P17" s="133">
        <f t="shared" si="0"/>
        <v>5</v>
      </c>
      <c r="Q17" s="134">
        <f t="shared" si="0"/>
        <v>6</v>
      </c>
      <c r="R17" s="133">
        <f t="shared" si="0"/>
        <v>2</v>
      </c>
      <c r="S17" s="132">
        <f t="shared" si="0"/>
        <v>3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128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123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303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287</v>
      </c>
      <c r="D12" s="109" t="s">
        <v>257</v>
      </c>
      <c r="E12" s="110">
        <v>21</v>
      </c>
      <c r="F12" s="111" t="s">
        <v>5</v>
      </c>
      <c r="G12" s="112">
        <v>4</v>
      </c>
      <c r="H12" s="110">
        <v>21</v>
      </c>
      <c r="I12" s="111" t="s">
        <v>5</v>
      </c>
      <c r="J12" s="112">
        <v>14</v>
      </c>
      <c r="K12" s="110"/>
      <c r="L12" s="111" t="s">
        <v>5</v>
      </c>
      <c r="M12" s="113"/>
      <c r="N12" s="114">
        <f>E12+H12+K12</f>
        <v>42</v>
      </c>
      <c r="O12" s="115">
        <f>G12+J12+M12</f>
        <v>18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224</v>
      </c>
      <c r="D13" s="121" t="s">
        <v>157</v>
      </c>
      <c r="E13" s="110">
        <v>16</v>
      </c>
      <c r="F13" s="122" t="s">
        <v>5</v>
      </c>
      <c r="G13" s="112">
        <v>21</v>
      </c>
      <c r="H13" s="110">
        <v>13</v>
      </c>
      <c r="I13" s="122" t="s">
        <v>5</v>
      </c>
      <c r="J13" s="112">
        <v>21</v>
      </c>
      <c r="K13" s="110"/>
      <c r="L13" s="122" t="s">
        <v>5</v>
      </c>
      <c r="M13" s="112"/>
      <c r="N13" s="114">
        <f>E13+H13+K13</f>
        <v>29</v>
      </c>
      <c r="O13" s="115">
        <f>G13+J13+M13</f>
        <v>42</v>
      </c>
      <c r="P13" s="123">
        <f>IF(E13&gt;G13,1,0)+IF(H13&gt;J13,1,0)+IF(K13&gt;M13,1,0)</f>
        <v>0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288</v>
      </c>
      <c r="D14" s="121" t="s">
        <v>258</v>
      </c>
      <c r="E14" s="110">
        <v>21</v>
      </c>
      <c r="F14" s="122" t="s">
        <v>5</v>
      </c>
      <c r="G14" s="112">
        <v>15</v>
      </c>
      <c r="H14" s="110">
        <v>21</v>
      </c>
      <c r="I14" s="122" t="s">
        <v>5</v>
      </c>
      <c r="J14" s="112">
        <v>15</v>
      </c>
      <c r="K14" s="110"/>
      <c r="L14" s="122" t="s">
        <v>5</v>
      </c>
      <c r="M14" s="112"/>
      <c r="N14" s="114">
        <f>E14+H14+K14</f>
        <v>42</v>
      </c>
      <c r="O14" s="115">
        <f>G14+J14+M14</f>
        <v>30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139</v>
      </c>
      <c r="D15" s="121" t="s">
        <v>285</v>
      </c>
      <c r="E15" s="110">
        <v>21</v>
      </c>
      <c r="F15" s="122" t="s">
        <v>5</v>
      </c>
      <c r="G15" s="112">
        <v>12</v>
      </c>
      <c r="H15" s="110">
        <v>21</v>
      </c>
      <c r="I15" s="122" t="s">
        <v>5</v>
      </c>
      <c r="J15" s="112">
        <v>4</v>
      </c>
      <c r="K15" s="110"/>
      <c r="L15" s="122" t="s">
        <v>5</v>
      </c>
      <c r="M15" s="112"/>
      <c r="N15" s="114">
        <f>E15+H15+K15</f>
        <v>42</v>
      </c>
      <c r="O15" s="115">
        <f>G15+J15+M15</f>
        <v>16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286</v>
      </c>
      <c r="D16" s="121" t="s">
        <v>259</v>
      </c>
      <c r="E16" s="110">
        <v>21</v>
      </c>
      <c r="F16" s="126" t="s">
        <v>5</v>
      </c>
      <c r="G16" s="112">
        <v>8</v>
      </c>
      <c r="H16" s="110">
        <v>21</v>
      </c>
      <c r="I16" s="126" t="s">
        <v>5</v>
      </c>
      <c r="J16" s="112">
        <v>6</v>
      </c>
      <c r="K16" s="110"/>
      <c r="L16" s="126" t="s">
        <v>5</v>
      </c>
      <c r="M16" s="127"/>
      <c r="N16" s="114">
        <f>E16+H16+K16</f>
        <v>42</v>
      </c>
      <c r="O16" s="115">
        <f>G16+J16+M16</f>
        <v>14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HBK Max Zagreb (Croatia)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197</v>
      </c>
      <c r="O17" s="132">
        <f t="shared" si="0"/>
        <v>120</v>
      </c>
      <c r="P17" s="133">
        <f t="shared" si="0"/>
        <v>8</v>
      </c>
      <c r="Q17" s="134">
        <f t="shared" si="0"/>
        <v>2</v>
      </c>
      <c r="R17" s="133">
        <f t="shared" si="0"/>
        <v>4</v>
      </c>
      <c r="S17" s="132">
        <f t="shared" si="0"/>
        <v>1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116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118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303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243</v>
      </c>
      <c r="D12" s="109" t="s">
        <v>237</v>
      </c>
      <c r="E12" s="110">
        <v>21</v>
      </c>
      <c r="F12" s="111" t="s">
        <v>5</v>
      </c>
      <c r="G12" s="112">
        <v>15</v>
      </c>
      <c r="H12" s="110">
        <v>21</v>
      </c>
      <c r="I12" s="111" t="s">
        <v>5</v>
      </c>
      <c r="J12" s="112">
        <v>14</v>
      </c>
      <c r="K12" s="110"/>
      <c r="L12" s="111" t="s">
        <v>5</v>
      </c>
      <c r="M12" s="113"/>
      <c r="N12" s="114">
        <f>E12+H12+K12</f>
        <v>42</v>
      </c>
      <c r="O12" s="115">
        <f>G12+J12+M12</f>
        <v>29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282</v>
      </c>
      <c r="D13" s="121" t="s">
        <v>176</v>
      </c>
      <c r="E13" s="110">
        <v>21</v>
      </c>
      <c r="F13" s="122" t="s">
        <v>5</v>
      </c>
      <c r="G13" s="112">
        <v>13</v>
      </c>
      <c r="H13" s="110">
        <v>21</v>
      </c>
      <c r="I13" s="122" t="s">
        <v>5</v>
      </c>
      <c r="J13" s="112">
        <v>13</v>
      </c>
      <c r="K13" s="110"/>
      <c r="L13" s="122" t="s">
        <v>5</v>
      </c>
      <c r="M13" s="112"/>
      <c r="N13" s="114">
        <f>E13+H13+K13</f>
        <v>42</v>
      </c>
      <c r="O13" s="115">
        <f>G13+J13+M13</f>
        <v>26</v>
      </c>
      <c r="P13" s="123">
        <f>IF(E13&gt;G13,1,0)+IF(H13&gt;J13,1,0)+IF(K13&gt;M13,1,0)</f>
        <v>2</v>
      </c>
      <c r="Q13" s="124">
        <f>IF(E13&lt;G13,1,0)+IF(H13&lt;J13,1,0)+IF(K13&lt;M13,1,0)</f>
        <v>0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269</v>
      </c>
      <c r="D14" s="121" t="s">
        <v>177</v>
      </c>
      <c r="E14" s="110">
        <v>21</v>
      </c>
      <c r="F14" s="122" t="s">
        <v>5</v>
      </c>
      <c r="G14" s="112">
        <v>9</v>
      </c>
      <c r="H14" s="110">
        <v>21</v>
      </c>
      <c r="I14" s="122" t="s">
        <v>5</v>
      </c>
      <c r="J14" s="112">
        <v>16</v>
      </c>
      <c r="K14" s="110"/>
      <c r="L14" s="122" t="s">
        <v>5</v>
      </c>
      <c r="M14" s="112"/>
      <c r="N14" s="114">
        <f>E14+H14+K14</f>
        <v>42</v>
      </c>
      <c r="O14" s="115">
        <f>G14+J14+M14</f>
        <v>25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283</v>
      </c>
      <c r="D15" s="180" t="s">
        <v>296</v>
      </c>
      <c r="E15" s="110">
        <v>21</v>
      </c>
      <c r="F15" s="122" t="s">
        <v>5</v>
      </c>
      <c r="G15" s="112">
        <v>18</v>
      </c>
      <c r="H15" s="110">
        <v>21</v>
      </c>
      <c r="I15" s="122" t="s">
        <v>5</v>
      </c>
      <c r="J15" s="112">
        <v>16</v>
      </c>
      <c r="K15" s="110"/>
      <c r="L15" s="122" t="s">
        <v>5</v>
      </c>
      <c r="M15" s="112"/>
      <c r="N15" s="114">
        <f>E15+H15+K15</f>
        <v>42</v>
      </c>
      <c r="O15" s="115">
        <f>G15+J15+M15</f>
        <v>34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271</v>
      </c>
      <c r="D16" s="180" t="s">
        <v>295</v>
      </c>
      <c r="E16" s="110">
        <v>21</v>
      </c>
      <c r="F16" s="126" t="s">
        <v>5</v>
      </c>
      <c r="G16" s="112">
        <v>13</v>
      </c>
      <c r="H16" s="110">
        <v>21</v>
      </c>
      <c r="I16" s="126" t="s">
        <v>5</v>
      </c>
      <c r="J16" s="112">
        <v>13</v>
      </c>
      <c r="K16" s="110"/>
      <c r="L16" s="126" t="s">
        <v>5</v>
      </c>
      <c r="M16" s="127"/>
      <c r="N16" s="114">
        <f>E16+H16+K16</f>
        <v>42</v>
      </c>
      <c r="O16" s="115">
        <f>G16+J16+M16</f>
        <v>26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BA Amersfoort - Almere (Holland)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210</v>
      </c>
      <c r="O17" s="132">
        <f t="shared" si="0"/>
        <v>140</v>
      </c>
      <c r="P17" s="133">
        <f t="shared" si="0"/>
        <v>10</v>
      </c>
      <c r="Q17" s="134">
        <f t="shared" si="0"/>
        <v>0</v>
      </c>
      <c r="R17" s="133">
        <f t="shared" si="0"/>
        <v>5</v>
      </c>
      <c r="S17" s="132">
        <f t="shared" si="0"/>
        <v>0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129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181" t="s">
        <v>265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303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131</v>
      </c>
      <c r="D12" s="109" t="s">
        <v>289</v>
      </c>
      <c r="E12" s="110">
        <v>21</v>
      </c>
      <c r="F12" s="111" t="s">
        <v>5</v>
      </c>
      <c r="G12" s="112">
        <v>11</v>
      </c>
      <c r="H12" s="110">
        <v>21</v>
      </c>
      <c r="I12" s="111" t="s">
        <v>5</v>
      </c>
      <c r="J12" s="112">
        <v>19</v>
      </c>
      <c r="K12" s="110"/>
      <c r="L12" s="111" t="s">
        <v>5</v>
      </c>
      <c r="M12" s="113"/>
      <c r="N12" s="114">
        <f>E12+H12+K12</f>
        <v>42</v>
      </c>
      <c r="O12" s="115">
        <f>G12+J12+M12</f>
        <v>30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229</v>
      </c>
      <c r="D13" s="121" t="s">
        <v>260</v>
      </c>
      <c r="E13" s="110">
        <v>24</v>
      </c>
      <c r="F13" s="122" t="s">
        <v>5</v>
      </c>
      <c r="G13" s="112">
        <v>22</v>
      </c>
      <c r="H13" s="110">
        <v>12</v>
      </c>
      <c r="I13" s="122" t="s">
        <v>5</v>
      </c>
      <c r="J13" s="112">
        <v>21</v>
      </c>
      <c r="K13" s="110">
        <v>10</v>
      </c>
      <c r="L13" s="122" t="s">
        <v>5</v>
      </c>
      <c r="M13" s="112">
        <v>21</v>
      </c>
      <c r="N13" s="114">
        <f>E13+H13+K13</f>
        <v>46</v>
      </c>
      <c r="O13" s="115">
        <f>G13+J13+M13</f>
        <v>64</v>
      </c>
      <c r="P13" s="123">
        <f>IF(E13&gt;G13,1,0)+IF(H13&gt;J13,1,0)+IF(K13&gt;M13,1,0)</f>
        <v>1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135</v>
      </c>
      <c r="D14" s="121" t="s">
        <v>162</v>
      </c>
      <c r="E14" s="110">
        <v>24</v>
      </c>
      <c r="F14" s="122" t="s">
        <v>5</v>
      </c>
      <c r="G14" s="112">
        <v>22</v>
      </c>
      <c r="H14" s="110">
        <v>21</v>
      </c>
      <c r="I14" s="122" t="s">
        <v>5</v>
      </c>
      <c r="J14" s="112">
        <v>19</v>
      </c>
      <c r="K14" s="110"/>
      <c r="L14" s="122" t="s">
        <v>5</v>
      </c>
      <c r="M14" s="112"/>
      <c r="N14" s="114">
        <f>E14+H14+K14</f>
        <v>45</v>
      </c>
      <c r="O14" s="115">
        <f>G14+J14+M14</f>
        <v>41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230</v>
      </c>
      <c r="D15" s="121" t="s">
        <v>222</v>
      </c>
      <c r="E15" s="110">
        <v>18</v>
      </c>
      <c r="F15" s="122" t="s">
        <v>5</v>
      </c>
      <c r="G15" s="112">
        <v>21</v>
      </c>
      <c r="H15" s="110">
        <v>19</v>
      </c>
      <c r="I15" s="122" t="s">
        <v>5</v>
      </c>
      <c r="J15" s="112">
        <v>21</v>
      </c>
      <c r="K15" s="110"/>
      <c r="L15" s="122" t="s">
        <v>5</v>
      </c>
      <c r="M15" s="112"/>
      <c r="N15" s="114">
        <f>E15+H15+K15</f>
        <v>37</v>
      </c>
      <c r="O15" s="115">
        <f>G15+J15+M15</f>
        <v>42</v>
      </c>
      <c r="P15" s="123">
        <f>IF(E15&gt;G15,1,0)+IF(H15&gt;J15,1,0)+IF(K15&gt;M15,1,0)</f>
        <v>0</v>
      </c>
      <c r="Q15" s="124">
        <f>IF(E15&lt;G15,1,0)+IF(H15&lt;J15,1,0)+IF(K15&lt;M15,1,0)</f>
        <v>2</v>
      </c>
      <c r="R15" s="125">
        <f>IF(P15+Q15&lt;2,0,IF(P15&gt;Q15,1,0))</f>
        <v>0</v>
      </c>
      <c r="S15" s="124">
        <f>IF(P15+Q15&lt;2,0,IF(P15&lt;Q15,1,0))</f>
        <v>1</v>
      </c>
      <c r="T15" s="120"/>
    </row>
    <row r="16" spans="2:20" ht="30" customHeight="1" thickBot="1">
      <c r="B16" s="107" t="s">
        <v>31</v>
      </c>
      <c r="C16" s="121" t="s">
        <v>284</v>
      </c>
      <c r="D16" s="121" t="s">
        <v>261</v>
      </c>
      <c r="E16" s="110">
        <v>19</v>
      </c>
      <c r="F16" s="126" t="s">
        <v>5</v>
      </c>
      <c r="G16" s="112">
        <v>21</v>
      </c>
      <c r="H16" s="110">
        <v>14</v>
      </c>
      <c r="I16" s="126" t="s">
        <v>5</v>
      </c>
      <c r="J16" s="112">
        <v>21</v>
      </c>
      <c r="K16" s="110"/>
      <c r="L16" s="126" t="s">
        <v>5</v>
      </c>
      <c r="M16" s="127"/>
      <c r="N16" s="114">
        <f>E16+H16+K16</f>
        <v>33</v>
      </c>
      <c r="O16" s="115">
        <f>G16+J16+M16</f>
        <v>42</v>
      </c>
      <c r="P16" s="118">
        <f>IF(E16&gt;G16,1,0)+IF(H16&gt;J16,1,0)+IF(K16&gt;M16,1,0)</f>
        <v>0</v>
      </c>
      <c r="Q16" s="128">
        <f>IF(E16&lt;G16,1,0)+IF(H16&lt;J16,1,0)+IF(K16&lt;M16,1,0)</f>
        <v>2</v>
      </c>
      <c r="R16" s="125">
        <f>IF(P16+Q16&lt;2,0,IF(P16&gt;Q16,1,0))</f>
        <v>0</v>
      </c>
      <c r="S16" s="124">
        <f>IF(P16+Q16&lt;2,0,IF(P16&lt;Q16,1,0))</f>
        <v>1</v>
      </c>
      <c r="T16" s="120"/>
    </row>
    <row r="17" spans="2:20" ht="34.5" customHeight="1" thickBot="1">
      <c r="B17" s="178" t="s">
        <v>86</v>
      </c>
      <c r="C17" s="177" t="str">
        <f>C8</f>
        <v>Badminton Team Saschen (Germany)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203</v>
      </c>
      <c r="O17" s="132">
        <f t="shared" si="0"/>
        <v>219</v>
      </c>
      <c r="P17" s="133">
        <f t="shared" si="0"/>
        <v>5</v>
      </c>
      <c r="Q17" s="134">
        <f t="shared" si="0"/>
        <v>6</v>
      </c>
      <c r="R17" s="133">
        <f t="shared" si="0"/>
        <v>2</v>
      </c>
      <c r="S17" s="132">
        <f t="shared" si="0"/>
        <v>3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124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120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303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254</v>
      </c>
      <c r="D12" s="109" t="s">
        <v>196</v>
      </c>
      <c r="E12" s="110">
        <v>15</v>
      </c>
      <c r="F12" s="111" t="s">
        <v>5</v>
      </c>
      <c r="G12" s="112">
        <v>21</v>
      </c>
      <c r="H12" s="110">
        <v>17</v>
      </c>
      <c r="I12" s="111" t="s">
        <v>5</v>
      </c>
      <c r="J12" s="112">
        <v>21</v>
      </c>
      <c r="K12" s="110"/>
      <c r="L12" s="111" t="s">
        <v>5</v>
      </c>
      <c r="M12" s="113"/>
      <c r="N12" s="114">
        <f>E12+H12+K12</f>
        <v>32</v>
      </c>
      <c r="O12" s="115">
        <f>G12+J12+M12</f>
        <v>42</v>
      </c>
      <c r="P12" s="116">
        <f>IF(E12&gt;G12,1,0)+IF(H12&gt;J12,1,0)+IF(K12&gt;M12,1,0)</f>
        <v>0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153</v>
      </c>
      <c r="D13" s="121" t="s">
        <v>186</v>
      </c>
      <c r="E13" s="110">
        <v>21</v>
      </c>
      <c r="F13" s="122" t="s">
        <v>5</v>
      </c>
      <c r="G13" s="112">
        <v>7</v>
      </c>
      <c r="H13" s="110">
        <v>21</v>
      </c>
      <c r="I13" s="122" t="s">
        <v>5</v>
      </c>
      <c r="J13" s="112">
        <v>8</v>
      </c>
      <c r="K13" s="110"/>
      <c r="L13" s="122" t="s">
        <v>5</v>
      </c>
      <c r="M13" s="112"/>
      <c r="N13" s="114">
        <f>E13+H13+K13</f>
        <v>42</v>
      </c>
      <c r="O13" s="115">
        <f>G13+J13+M13</f>
        <v>15</v>
      </c>
      <c r="P13" s="123">
        <f>IF(E13&gt;G13,1,0)+IF(H13&gt;J13,1,0)+IF(K13&gt;M13,1,0)</f>
        <v>2</v>
      </c>
      <c r="Q13" s="124">
        <f>IF(E13&lt;G13,1,0)+IF(H13&lt;J13,1,0)+IF(K13&lt;M13,1,0)</f>
        <v>0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290</v>
      </c>
      <c r="D14" s="121" t="s">
        <v>187</v>
      </c>
      <c r="E14" s="110">
        <v>13</v>
      </c>
      <c r="F14" s="122" t="s">
        <v>5</v>
      </c>
      <c r="G14" s="112">
        <v>21</v>
      </c>
      <c r="H14" s="110">
        <v>9</v>
      </c>
      <c r="I14" s="122" t="s">
        <v>5</v>
      </c>
      <c r="J14" s="112">
        <v>21</v>
      </c>
      <c r="K14" s="110"/>
      <c r="L14" s="122" t="s">
        <v>5</v>
      </c>
      <c r="M14" s="112"/>
      <c r="N14" s="114">
        <f>E14+H14+K14</f>
        <v>22</v>
      </c>
      <c r="O14" s="115">
        <f>G14+J14+M14</f>
        <v>42</v>
      </c>
      <c r="P14" s="123">
        <f>IF(E14&gt;G14,1,0)+IF(H14&gt;J14,1,0)+IF(K14&gt;M14,1,0)</f>
        <v>0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291</v>
      </c>
      <c r="D15" s="121" t="s">
        <v>293</v>
      </c>
      <c r="E15" s="110">
        <v>21</v>
      </c>
      <c r="F15" s="122" t="s">
        <v>5</v>
      </c>
      <c r="G15" s="112">
        <v>11</v>
      </c>
      <c r="H15" s="110">
        <v>21</v>
      </c>
      <c r="I15" s="122" t="s">
        <v>5</v>
      </c>
      <c r="J15" s="112">
        <v>10</v>
      </c>
      <c r="K15" s="110"/>
      <c r="L15" s="122" t="s">
        <v>5</v>
      </c>
      <c r="M15" s="112"/>
      <c r="N15" s="114">
        <f>E15+H15+K15</f>
        <v>42</v>
      </c>
      <c r="O15" s="115">
        <f>G15+J15+M15</f>
        <v>21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292</v>
      </c>
      <c r="D16" s="121" t="s">
        <v>294</v>
      </c>
      <c r="E16" s="110">
        <v>13</v>
      </c>
      <c r="F16" s="126" t="s">
        <v>5</v>
      </c>
      <c r="G16" s="112">
        <v>21</v>
      </c>
      <c r="H16" s="110">
        <v>14</v>
      </c>
      <c r="I16" s="126" t="s">
        <v>5</v>
      </c>
      <c r="J16" s="112">
        <v>21</v>
      </c>
      <c r="K16" s="110"/>
      <c r="L16" s="126" t="s">
        <v>5</v>
      </c>
      <c r="M16" s="127"/>
      <c r="N16" s="114">
        <f>E16+H16+K16</f>
        <v>27</v>
      </c>
      <c r="O16" s="115">
        <f>G16+J16+M16</f>
        <v>42</v>
      </c>
      <c r="P16" s="118">
        <f>IF(E16&gt;G16,1,0)+IF(H16&gt;J16,1,0)+IF(K16&gt;M16,1,0)</f>
        <v>0</v>
      </c>
      <c r="Q16" s="128">
        <f>IF(E16&lt;G16,1,0)+IF(H16&lt;J16,1,0)+IF(K16&lt;M16,1,0)</f>
        <v>2</v>
      </c>
      <c r="R16" s="125">
        <f>IF(P16+Q16&lt;2,0,IF(P16&gt;Q16,1,0))</f>
        <v>0</v>
      </c>
      <c r="S16" s="124">
        <f>IF(P16+Q16&lt;2,0,IF(P16&lt;Q16,1,0))</f>
        <v>1</v>
      </c>
      <c r="T16" s="120"/>
    </row>
    <row r="17" spans="2:20" ht="34.5" customHeight="1" thickBot="1">
      <c r="B17" s="178" t="s">
        <v>86</v>
      </c>
      <c r="C17" s="177" t="str">
        <f>C8</f>
        <v>Výběr Plzně (Czech Republic)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165</v>
      </c>
      <c r="O17" s="132">
        <f t="shared" si="0"/>
        <v>162</v>
      </c>
      <c r="P17" s="133">
        <f t="shared" si="0"/>
        <v>4</v>
      </c>
      <c r="Q17" s="134">
        <f t="shared" si="0"/>
        <v>6</v>
      </c>
      <c r="R17" s="133">
        <f t="shared" si="0"/>
        <v>2</v>
      </c>
      <c r="S17" s="132">
        <f t="shared" si="0"/>
        <v>3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7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1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3" width="4.75390625" style="0" customWidth="1"/>
    <col min="14" max="14" width="1.75390625" style="0" customWidth="1"/>
    <col min="15" max="15" width="4.75390625" style="0" customWidth="1"/>
    <col min="16" max="16" width="5.75390625" style="0" customWidth="1"/>
    <col min="17" max="17" width="1.75390625" style="0" customWidth="1"/>
    <col min="18" max="18" width="5.7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6" max="26" width="10.25390625" style="0" customWidth="1"/>
    <col min="27" max="27" width="2.75390625" style="0" customWidth="1"/>
  </cols>
  <sheetData>
    <row r="1" ht="8.25" customHeight="1"/>
    <row r="2" spans="1:28" ht="26.25">
      <c r="A2" s="2"/>
      <c r="B2" s="169" t="s">
        <v>38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2"/>
      <c r="AB2" s="2"/>
    </row>
    <row r="3" spans="1:28" ht="65.25" customHeight="1">
      <c r="A3" s="2"/>
      <c r="B3" s="3"/>
      <c r="C3" s="4"/>
      <c r="D3" s="3"/>
      <c r="E3" s="3"/>
      <c r="F3" s="1"/>
      <c r="G3" s="1"/>
      <c r="H3" s="1"/>
      <c r="I3" s="3"/>
      <c r="J3" s="3"/>
      <c r="K3" s="3"/>
      <c r="L3" s="3"/>
      <c r="M3" s="3"/>
      <c r="N3" s="3"/>
      <c r="O3" s="229" t="s">
        <v>63</v>
      </c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"/>
      <c r="AB3" s="2"/>
    </row>
    <row r="4" spans="1:28" ht="12" customHeight="1" thickBot="1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6" s="1" customFormat="1" ht="30" customHeight="1" thickBot="1" thickTop="1">
      <c r="B5" s="5"/>
      <c r="C5" s="6" t="s">
        <v>39</v>
      </c>
      <c r="D5" s="230">
        <v>1</v>
      </c>
      <c r="E5" s="218"/>
      <c r="F5" s="219"/>
      <c r="G5" s="217">
        <v>2</v>
      </c>
      <c r="H5" s="218"/>
      <c r="I5" s="219"/>
      <c r="J5" s="217">
        <v>3</v>
      </c>
      <c r="K5" s="218"/>
      <c r="L5" s="219"/>
      <c r="M5" s="217">
        <v>4</v>
      </c>
      <c r="N5" s="218"/>
      <c r="O5" s="219"/>
      <c r="P5" s="231" t="s">
        <v>0</v>
      </c>
      <c r="Q5" s="215"/>
      <c r="R5" s="216"/>
      <c r="S5" s="215" t="s">
        <v>1</v>
      </c>
      <c r="T5" s="215"/>
      <c r="U5" s="216"/>
      <c r="V5" s="214" t="s">
        <v>2</v>
      </c>
      <c r="W5" s="215"/>
      <c r="X5" s="216"/>
      <c r="Y5" s="7" t="s">
        <v>3</v>
      </c>
      <c r="Z5" s="8" t="s">
        <v>4</v>
      </c>
    </row>
    <row r="6" spans="1:28" ht="19.5" customHeight="1">
      <c r="A6" s="2"/>
      <c r="B6" s="211">
        <v>1</v>
      </c>
      <c r="C6" s="9" t="s">
        <v>90</v>
      </c>
      <c r="D6" s="10"/>
      <c r="E6" s="11"/>
      <c r="F6" s="12"/>
      <c r="G6" s="13">
        <f>'A2.1'!S17</f>
        <v>1</v>
      </c>
      <c r="H6" s="14" t="s">
        <v>5</v>
      </c>
      <c r="I6" s="15">
        <f>'A2.1'!R17</f>
        <v>4</v>
      </c>
      <c r="J6" s="13">
        <f>'A3.1'!S17</f>
        <v>5</v>
      </c>
      <c r="K6" s="14" t="s">
        <v>5</v>
      </c>
      <c r="L6" s="15">
        <f>'A3.1'!R17</f>
        <v>0</v>
      </c>
      <c r="M6" s="13">
        <f>'A1.4'!R17</f>
        <v>5</v>
      </c>
      <c r="N6" s="14" t="s">
        <v>5</v>
      </c>
      <c r="O6" s="15">
        <f>'A1.4'!S17</f>
        <v>0</v>
      </c>
      <c r="P6" s="16"/>
      <c r="Q6" s="17"/>
      <c r="R6" s="18"/>
      <c r="S6" s="19"/>
      <c r="T6" s="17"/>
      <c r="U6" s="20"/>
      <c r="V6" s="21">
        <f>G6+J6+M6</f>
        <v>11</v>
      </c>
      <c r="W6" s="22" t="s">
        <v>5</v>
      </c>
      <c r="X6" s="18">
        <f>I6+L6+O6</f>
        <v>4</v>
      </c>
      <c r="Y6" s="205">
        <v>2</v>
      </c>
      <c r="Z6" s="220" t="s">
        <v>297</v>
      </c>
      <c r="AA6" s="2"/>
      <c r="AB6" s="2"/>
    </row>
    <row r="7" spans="1:28" ht="19.5" customHeight="1">
      <c r="A7" s="2"/>
      <c r="B7" s="212"/>
      <c r="C7" s="23" t="s">
        <v>91</v>
      </c>
      <c r="D7" s="24"/>
      <c r="E7" s="25"/>
      <c r="F7" s="26"/>
      <c r="G7" s="27">
        <f>'A2.1'!Q17</f>
        <v>2</v>
      </c>
      <c r="H7" s="28" t="s">
        <v>5</v>
      </c>
      <c r="I7" s="29">
        <f>'A2.1'!P17</f>
        <v>9</v>
      </c>
      <c r="J7" s="27">
        <f>'A3.1'!Q17</f>
        <v>10</v>
      </c>
      <c r="K7" s="28" t="s">
        <v>5</v>
      </c>
      <c r="L7" s="29">
        <f>'A3.1'!P17</f>
        <v>1</v>
      </c>
      <c r="M7" s="27">
        <f>'A1.4'!P17</f>
        <v>10</v>
      </c>
      <c r="N7" s="28" t="s">
        <v>5</v>
      </c>
      <c r="O7" s="29">
        <f>'A1.4'!Q17</f>
        <v>0</v>
      </c>
      <c r="P7" s="30"/>
      <c r="Q7" s="31"/>
      <c r="R7" s="32"/>
      <c r="S7" s="33">
        <f>G7+J7+M7</f>
        <v>22</v>
      </c>
      <c r="T7" s="34" t="s">
        <v>5</v>
      </c>
      <c r="U7" s="32">
        <f>I7+L7+O7</f>
        <v>10</v>
      </c>
      <c r="V7" s="35"/>
      <c r="W7" s="36"/>
      <c r="X7" s="37"/>
      <c r="Y7" s="206"/>
      <c r="Z7" s="221"/>
      <c r="AA7" s="2"/>
      <c r="AB7" s="2"/>
    </row>
    <row r="8" spans="1:28" ht="19.5" customHeight="1" thickBot="1">
      <c r="A8" s="2"/>
      <c r="B8" s="213"/>
      <c r="C8" s="38" t="s">
        <v>92</v>
      </c>
      <c r="D8" s="39"/>
      <c r="E8" s="40"/>
      <c r="F8" s="41"/>
      <c r="G8" s="42">
        <f>'A2.1'!O17</f>
        <v>150</v>
      </c>
      <c r="H8" s="43" t="s">
        <v>5</v>
      </c>
      <c r="I8" s="44">
        <f>'A2.1'!N17</f>
        <v>228</v>
      </c>
      <c r="J8" s="42">
        <f>'A3.1'!O17</f>
        <v>223</v>
      </c>
      <c r="K8" s="43" t="s">
        <v>5</v>
      </c>
      <c r="L8" s="44">
        <f>'A3.1'!N17</f>
        <v>148</v>
      </c>
      <c r="M8" s="42">
        <f>'A1.4'!N17</f>
        <v>210</v>
      </c>
      <c r="N8" s="43" t="s">
        <v>5</v>
      </c>
      <c r="O8" s="44">
        <f>'A1.4'!O17</f>
        <v>109</v>
      </c>
      <c r="P8" s="45">
        <f>G8+J8+M8</f>
        <v>583</v>
      </c>
      <c r="Q8" s="46" t="s">
        <v>5</v>
      </c>
      <c r="R8" s="47">
        <f>I8+L8+O8</f>
        <v>485</v>
      </c>
      <c r="S8" s="48"/>
      <c r="T8" s="49"/>
      <c r="U8" s="50"/>
      <c r="V8" s="51"/>
      <c r="W8" s="52"/>
      <c r="X8" s="53"/>
      <c r="Y8" s="207"/>
      <c r="Z8" s="222"/>
      <c r="AA8" s="2"/>
      <c r="AB8" s="2"/>
    </row>
    <row r="9" spans="1:28" ht="19.5" customHeight="1">
      <c r="A9" s="2"/>
      <c r="B9" s="211">
        <v>2</v>
      </c>
      <c r="C9" s="9" t="s">
        <v>93</v>
      </c>
      <c r="D9" s="54">
        <f>I6</f>
        <v>4</v>
      </c>
      <c r="E9" s="14" t="s">
        <v>5</v>
      </c>
      <c r="F9" s="55">
        <f>G6</f>
        <v>1</v>
      </c>
      <c r="G9" s="56"/>
      <c r="H9" s="11"/>
      <c r="I9" s="12"/>
      <c r="J9" s="13">
        <f>'A2.3'!R17</f>
        <v>5</v>
      </c>
      <c r="K9" s="14" t="s">
        <v>5</v>
      </c>
      <c r="L9" s="15">
        <f>'A2.3'!S17</f>
        <v>0</v>
      </c>
      <c r="M9" s="13">
        <f>'A4.2'!S17</f>
        <v>5</v>
      </c>
      <c r="N9" s="14" t="s">
        <v>5</v>
      </c>
      <c r="O9" s="15">
        <f>'A4.2'!R17</f>
        <v>0</v>
      </c>
      <c r="P9" s="16"/>
      <c r="Q9" s="17"/>
      <c r="R9" s="18"/>
      <c r="S9" s="19"/>
      <c r="T9" s="17"/>
      <c r="U9" s="20"/>
      <c r="V9" s="21">
        <f>D9+J9+M9</f>
        <v>14</v>
      </c>
      <c r="W9" s="22" t="s">
        <v>5</v>
      </c>
      <c r="X9" s="18">
        <f>F9+L9+O9</f>
        <v>1</v>
      </c>
      <c r="Y9" s="205">
        <v>3</v>
      </c>
      <c r="Z9" s="220" t="s">
        <v>298</v>
      </c>
      <c r="AA9" s="2"/>
      <c r="AB9" s="2"/>
    </row>
    <row r="10" spans="1:28" ht="19.5" customHeight="1">
      <c r="A10" s="2"/>
      <c r="B10" s="212"/>
      <c r="C10" s="23" t="s">
        <v>94</v>
      </c>
      <c r="D10" s="57">
        <f>I7</f>
        <v>9</v>
      </c>
      <c r="E10" s="28" t="s">
        <v>5</v>
      </c>
      <c r="F10" s="58">
        <f>G7</f>
        <v>2</v>
      </c>
      <c r="G10" s="59"/>
      <c r="H10" s="25"/>
      <c r="I10" s="26"/>
      <c r="J10" s="27">
        <f>'A2.3'!P17</f>
        <v>10</v>
      </c>
      <c r="K10" s="28" t="s">
        <v>5</v>
      </c>
      <c r="L10" s="29">
        <f>'A2.3'!Q17</f>
        <v>0</v>
      </c>
      <c r="M10" s="27">
        <f>'A4.2'!Q17</f>
        <v>10</v>
      </c>
      <c r="N10" s="28" t="s">
        <v>5</v>
      </c>
      <c r="O10" s="29">
        <f>'A4.2'!P17</f>
        <v>0</v>
      </c>
      <c r="P10" s="30"/>
      <c r="Q10" s="31"/>
      <c r="R10" s="32"/>
      <c r="S10" s="33">
        <f>D10+J10+M10</f>
        <v>29</v>
      </c>
      <c r="T10" s="34" t="s">
        <v>5</v>
      </c>
      <c r="U10" s="32">
        <f>F10+L10+O10</f>
        <v>2</v>
      </c>
      <c r="V10" s="35"/>
      <c r="W10" s="36"/>
      <c r="X10" s="37"/>
      <c r="Y10" s="206"/>
      <c r="Z10" s="221"/>
      <c r="AA10" s="2"/>
      <c r="AB10" s="2"/>
    </row>
    <row r="11" spans="1:31" ht="19.5" customHeight="1" thickBot="1">
      <c r="A11" s="2"/>
      <c r="B11" s="213"/>
      <c r="C11" s="38" t="s">
        <v>95</v>
      </c>
      <c r="D11" s="60">
        <f>I8</f>
        <v>228</v>
      </c>
      <c r="E11" s="43" t="s">
        <v>5</v>
      </c>
      <c r="F11" s="61">
        <f>G8</f>
        <v>150</v>
      </c>
      <c r="G11" s="62"/>
      <c r="H11" s="40"/>
      <c r="I11" s="41"/>
      <c r="J11" s="42">
        <f>'A2.3'!N17</f>
        <v>210</v>
      </c>
      <c r="K11" s="43" t="s">
        <v>5</v>
      </c>
      <c r="L11" s="44">
        <f>'A2.3'!O17</f>
        <v>88</v>
      </c>
      <c r="M11" s="42">
        <f>'A4.2'!O17</f>
        <v>210</v>
      </c>
      <c r="N11" s="43" t="s">
        <v>5</v>
      </c>
      <c r="O11" s="44">
        <f>'A4.2'!N17</f>
        <v>61</v>
      </c>
      <c r="P11" s="45">
        <f>D11+J11+M11</f>
        <v>648</v>
      </c>
      <c r="Q11" s="46" t="s">
        <v>5</v>
      </c>
      <c r="R11" s="47">
        <f>F11+L11+O11</f>
        <v>299</v>
      </c>
      <c r="S11" s="48"/>
      <c r="T11" s="49"/>
      <c r="U11" s="50"/>
      <c r="V11" s="51"/>
      <c r="W11" s="52"/>
      <c r="X11" s="53"/>
      <c r="Y11" s="207"/>
      <c r="Z11" s="222"/>
      <c r="AA11" s="2"/>
      <c r="AB11" s="2"/>
      <c r="AD11" s="63"/>
      <c r="AE11" s="63"/>
    </row>
    <row r="12" spans="1:31" ht="19.5" customHeight="1">
      <c r="A12" s="2"/>
      <c r="B12" s="211">
        <v>3</v>
      </c>
      <c r="C12" s="176" t="s">
        <v>96</v>
      </c>
      <c r="D12" s="54">
        <f>L6</f>
        <v>0</v>
      </c>
      <c r="E12" s="14" t="s">
        <v>5</v>
      </c>
      <c r="F12" s="15">
        <f>J6</f>
        <v>5</v>
      </c>
      <c r="G12" s="13">
        <f>L9</f>
        <v>0</v>
      </c>
      <c r="H12" s="14" t="s">
        <v>5</v>
      </c>
      <c r="I12" s="15">
        <f>J9</f>
        <v>5</v>
      </c>
      <c r="J12" s="56"/>
      <c r="K12" s="11"/>
      <c r="L12" s="12"/>
      <c r="M12" s="13">
        <f>'A3.4'!R17</f>
        <v>5</v>
      </c>
      <c r="N12" s="14" t="s">
        <v>5</v>
      </c>
      <c r="O12" s="15">
        <f>'A3.4'!S17</f>
        <v>0</v>
      </c>
      <c r="P12" s="147"/>
      <c r="Q12" s="148"/>
      <c r="R12" s="149"/>
      <c r="S12" s="150"/>
      <c r="T12" s="145"/>
      <c r="U12" s="151"/>
      <c r="V12" s="21">
        <f>D12+G12+M12</f>
        <v>5</v>
      </c>
      <c r="W12" s="22" t="s">
        <v>5</v>
      </c>
      <c r="X12" s="18">
        <f>F12+I12+O12</f>
        <v>10</v>
      </c>
      <c r="Y12" s="205">
        <v>1</v>
      </c>
      <c r="Z12" s="220" t="s">
        <v>299</v>
      </c>
      <c r="AA12" s="2"/>
      <c r="AB12" s="2"/>
      <c r="AD12" s="63"/>
      <c r="AE12" s="63"/>
    </row>
    <row r="13" spans="1:31" ht="19.5" customHeight="1">
      <c r="A13" s="2"/>
      <c r="B13" s="212"/>
      <c r="C13" s="176" t="s">
        <v>97</v>
      </c>
      <c r="D13" s="57">
        <f>L7</f>
        <v>1</v>
      </c>
      <c r="E13" s="28" t="s">
        <v>5</v>
      </c>
      <c r="F13" s="29">
        <f>J7</f>
        <v>10</v>
      </c>
      <c r="G13" s="27">
        <f>L10</f>
        <v>0</v>
      </c>
      <c r="H13" s="28" t="s">
        <v>5</v>
      </c>
      <c r="I13" s="29">
        <f>J10</f>
        <v>10</v>
      </c>
      <c r="J13" s="59"/>
      <c r="K13" s="25"/>
      <c r="L13" s="26"/>
      <c r="M13" s="27">
        <f>'A3.4'!P17</f>
        <v>10</v>
      </c>
      <c r="N13" s="28" t="s">
        <v>5</v>
      </c>
      <c r="O13" s="29">
        <f>'A3.4'!Q17</f>
        <v>0</v>
      </c>
      <c r="P13" s="147"/>
      <c r="Q13" s="148"/>
      <c r="R13" s="149"/>
      <c r="S13" s="33">
        <f>D13+G13+M13</f>
        <v>11</v>
      </c>
      <c r="T13" s="34" t="s">
        <v>5</v>
      </c>
      <c r="U13" s="32">
        <f>F13+I13+O13</f>
        <v>20</v>
      </c>
      <c r="V13" s="35"/>
      <c r="W13" s="36"/>
      <c r="X13" s="37"/>
      <c r="Y13" s="206"/>
      <c r="Z13" s="221"/>
      <c r="AA13" s="2"/>
      <c r="AB13" s="2"/>
      <c r="AD13" s="63"/>
      <c r="AE13" s="63"/>
    </row>
    <row r="14" spans="1:31" ht="19.5" customHeight="1" thickBot="1">
      <c r="A14" s="2"/>
      <c r="B14" s="213"/>
      <c r="C14" s="146" t="s">
        <v>98</v>
      </c>
      <c r="D14" s="60">
        <f>L8</f>
        <v>148</v>
      </c>
      <c r="E14" s="43" t="s">
        <v>5</v>
      </c>
      <c r="F14" s="44">
        <f>J8</f>
        <v>223</v>
      </c>
      <c r="G14" s="42">
        <f>L11</f>
        <v>88</v>
      </c>
      <c r="H14" s="43" t="s">
        <v>5</v>
      </c>
      <c r="I14" s="44">
        <f>J11</f>
        <v>210</v>
      </c>
      <c r="J14" s="59"/>
      <c r="K14" s="25"/>
      <c r="L14" s="26"/>
      <c r="M14" s="42">
        <f>'A3.4'!N17</f>
        <v>210</v>
      </c>
      <c r="N14" s="43" t="s">
        <v>5</v>
      </c>
      <c r="O14" s="44">
        <f>'A3.4'!O17</f>
        <v>88</v>
      </c>
      <c r="P14" s="147">
        <f>D14+G14+M14</f>
        <v>446</v>
      </c>
      <c r="Q14" s="148"/>
      <c r="R14" s="149">
        <f>F14+I14+O14</f>
        <v>521</v>
      </c>
      <c r="S14" s="150"/>
      <c r="T14" s="145"/>
      <c r="U14" s="151"/>
      <c r="V14" s="35"/>
      <c r="W14" s="36"/>
      <c r="X14" s="37"/>
      <c r="Y14" s="207"/>
      <c r="Z14" s="222"/>
      <c r="AA14" s="2"/>
      <c r="AB14" s="2"/>
      <c r="AD14" s="63"/>
      <c r="AE14" s="63"/>
    </row>
    <row r="15" spans="1:31" ht="19.5" customHeight="1">
      <c r="A15" s="2"/>
      <c r="B15" s="211">
        <v>4</v>
      </c>
      <c r="C15" s="9" t="s">
        <v>99</v>
      </c>
      <c r="D15" s="54">
        <f>O6</f>
        <v>0</v>
      </c>
      <c r="E15" s="14" t="s">
        <v>5</v>
      </c>
      <c r="F15" s="15">
        <f>M6</f>
        <v>5</v>
      </c>
      <c r="G15" s="13">
        <f>O9</f>
        <v>0</v>
      </c>
      <c r="H15" s="14" t="s">
        <v>5</v>
      </c>
      <c r="I15" s="15">
        <f>M9</f>
        <v>5</v>
      </c>
      <c r="J15" s="13">
        <f>O12</f>
        <v>0</v>
      </c>
      <c r="K15" s="14" t="s">
        <v>5</v>
      </c>
      <c r="L15" s="55">
        <f>M12</f>
        <v>5</v>
      </c>
      <c r="M15" s="56"/>
      <c r="N15" s="11"/>
      <c r="O15" s="12"/>
      <c r="P15" s="16"/>
      <c r="Q15" s="17"/>
      <c r="R15" s="18"/>
      <c r="S15" s="19"/>
      <c r="T15" s="17"/>
      <c r="U15" s="20"/>
      <c r="V15" s="21">
        <f>D15+G15+J15</f>
        <v>0</v>
      </c>
      <c r="W15" s="22" t="s">
        <v>5</v>
      </c>
      <c r="X15" s="18">
        <f>F15+I15+L15</f>
        <v>15</v>
      </c>
      <c r="Y15" s="205">
        <v>0</v>
      </c>
      <c r="Z15" s="223" t="s">
        <v>300</v>
      </c>
      <c r="AA15" s="2"/>
      <c r="AB15" s="64"/>
      <c r="AD15" s="63"/>
      <c r="AE15" s="63"/>
    </row>
    <row r="16" spans="1:31" ht="19.5" customHeight="1">
      <c r="A16" s="2"/>
      <c r="B16" s="212"/>
      <c r="C16" s="23" t="s">
        <v>100</v>
      </c>
      <c r="D16" s="57">
        <f>O7</f>
        <v>0</v>
      </c>
      <c r="E16" s="28" t="s">
        <v>5</v>
      </c>
      <c r="F16" s="29">
        <f>M7</f>
        <v>10</v>
      </c>
      <c r="G16" s="27">
        <f>O10</f>
        <v>0</v>
      </c>
      <c r="H16" s="28" t="s">
        <v>5</v>
      </c>
      <c r="I16" s="29">
        <f>M10</f>
        <v>10</v>
      </c>
      <c r="J16" s="27">
        <f>O13</f>
        <v>0</v>
      </c>
      <c r="K16" s="28" t="s">
        <v>5</v>
      </c>
      <c r="L16" s="58">
        <f>M13</f>
        <v>10</v>
      </c>
      <c r="M16" s="59"/>
      <c r="N16" s="25"/>
      <c r="O16" s="26"/>
      <c r="P16" s="30"/>
      <c r="Q16" s="31"/>
      <c r="R16" s="32"/>
      <c r="S16" s="33">
        <f>D16+G16+J16</f>
        <v>0</v>
      </c>
      <c r="T16" s="34" t="s">
        <v>5</v>
      </c>
      <c r="U16" s="32">
        <f>F16+I16+L16</f>
        <v>30</v>
      </c>
      <c r="V16" s="35"/>
      <c r="W16" s="36"/>
      <c r="X16" s="37"/>
      <c r="Y16" s="206"/>
      <c r="Z16" s="224"/>
      <c r="AA16" s="2"/>
      <c r="AB16" s="64"/>
      <c r="AD16" s="63"/>
      <c r="AE16" s="63"/>
    </row>
    <row r="17" spans="1:31" ht="19.5" customHeight="1" thickBot="1">
      <c r="A17" s="2"/>
      <c r="B17" s="213"/>
      <c r="C17" s="38" t="s">
        <v>98</v>
      </c>
      <c r="D17" s="60">
        <f>O8</f>
        <v>109</v>
      </c>
      <c r="E17" s="43" t="s">
        <v>5</v>
      </c>
      <c r="F17" s="44">
        <f>M8</f>
        <v>210</v>
      </c>
      <c r="G17" s="42">
        <f>O11</f>
        <v>61</v>
      </c>
      <c r="H17" s="43" t="s">
        <v>5</v>
      </c>
      <c r="I17" s="44">
        <f>M11</f>
        <v>210</v>
      </c>
      <c r="J17" s="42">
        <f>O14</f>
        <v>88</v>
      </c>
      <c r="K17" s="43" t="s">
        <v>5</v>
      </c>
      <c r="L17" s="61">
        <f>M14</f>
        <v>210</v>
      </c>
      <c r="M17" s="62"/>
      <c r="N17" s="40"/>
      <c r="O17" s="154"/>
      <c r="P17" s="45">
        <f>D17+G17+J17</f>
        <v>258</v>
      </c>
      <c r="Q17" s="46" t="s">
        <v>5</v>
      </c>
      <c r="R17" s="47">
        <f>F17+I17+L17</f>
        <v>630</v>
      </c>
      <c r="S17" s="48"/>
      <c r="T17" s="49"/>
      <c r="U17" s="50"/>
      <c r="V17" s="51"/>
      <c r="W17" s="52"/>
      <c r="X17" s="53"/>
      <c r="Y17" s="207"/>
      <c r="Z17" s="225"/>
      <c r="AA17" s="2"/>
      <c r="AB17" s="64"/>
      <c r="AD17" s="63"/>
      <c r="AE17" s="63"/>
    </row>
    <row r="18" spans="1:33" ht="12.75">
      <c r="A18" s="2"/>
      <c r="C18" s="2"/>
      <c r="D18" s="226" t="s">
        <v>7</v>
      </c>
      <c r="E18" s="227"/>
      <c r="F18" s="228"/>
      <c r="G18" s="208" t="s">
        <v>8</v>
      </c>
      <c r="H18" s="209"/>
      <c r="I18" s="210"/>
      <c r="J18" s="208" t="s">
        <v>9</v>
      </c>
      <c r="K18" s="209"/>
      <c r="L18" s="210"/>
      <c r="M18" s="69"/>
      <c r="N18" s="69"/>
      <c r="O18" s="69"/>
      <c r="P18" s="152">
        <f>SUM(P6:P17)</f>
        <v>1935</v>
      </c>
      <c r="Q18" s="152"/>
      <c r="R18" s="153">
        <f>SUM(R6:R17)</f>
        <v>1935</v>
      </c>
      <c r="S18" s="152">
        <f>SUM(S6:S17)</f>
        <v>62</v>
      </c>
      <c r="T18" s="152"/>
      <c r="U18" s="153">
        <f>SUM(U6:U17)</f>
        <v>62</v>
      </c>
      <c r="V18" s="152">
        <f>SUM(V6:V17)</f>
        <v>30</v>
      </c>
      <c r="W18" s="152"/>
      <c r="X18" s="153">
        <f>SUM(X6:X17)</f>
        <v>30</v>
      </c>
      <c r="Y18" s="2"/>
      <c r="Z18" s="2"/>
      <c r="AA18" s="2"/>
      <c r="AB18" s="2"/>
      <c r="AD18" s="63"/>
      <c r="AE18" s="63"/>
      <c r="AF18" s="63"/>
      <c r="AG18" s="63"/>
    </row>
    <row r="19" spans="1:33" ht="12.75">
      <c r="A19" s="2"/>
      <c r="C19" s="65" t="s">
        <v>10</v>
      </c>
      <c r="D19" s="202" t="s">
        <v>40</v>
      </c>
      <c r="E19" s="203"/>
      <c r="F19" s="204"/>
      <c r="G19" s="202" t="s">
        <v>87</v>
      </c>
      <c r="H19" s="203"/>
      <c r="I19" s="204"/>
      <c r="J19" s="202" t="s">
        <v>88</v>
      </c>
      <c r="K19" s="203"/>
      <c r="L19" s="204"/>
      <c r="M19" s="69"/>
      <c r="N19" s="69"/>
      <c r="O19" s="69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  <c r="AB19" s="2"/>
      <c r="AF19" s="63"/>
      <c r="AG19" s="63"/>
    </row>
    <row r="20" spans="1:33" ht="12.75">
      <c r="A20" s="2"/>
      <c r="C20" s="2"/>
      <c r="D20" s="199" t="s">
        <v>11</v>
      </c>
      <c r="E20" s="200"/>
      <c r="F20" s="201"/>
      <c r="G20" s="199" t="s">
        <v>12</v>
      </c>
      <c r="H20" s="200"/>
      <c r="I20" s="201"/>
      <c r="J20" s="199" t="s">
        <v>89</v>
      </c>
      <c r="K20" s="200"/>
      <c r="L20" s="201"/>
      <c r="M20" s="69"/>
      <c r="N20" s="69"/>
      <c r="O20" s="69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7"/>
      <c r="AB20" s="2"/>
      <c r="AF20" s="63"/>
      <c r="AG20" s="63"/>
    </row>
    <row r="21" spans="1:33" ht="12.75">
      <c r="A21" s="2"/>
      <c r="C21" s="67"/>
      <c r="D21" s="68"/>
      <c r="E21" s="68"/>
      <c r="F21" s="68"/>
      <c r="G21" s="68"/>
      <c r="H21" s="68"/>
      <c r="I21" s="68"/>
      <c r="J21" s="69"/>
      <c r="K21" s="69"/>
      <c r="L21" s="69"/>
      <c r="M21" s="69"/>
      <c r="N21" s="69"/>
      <c r="O21" s="69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7"/>
      <c r="AB21" s="2"/>
      <c r="AF21" s="63"/>
      <c r="AG21" s="63"/>
    </row>
    <row r="22" spans="1:33" ht="12.75">
      <c r="A22" s="2"/>
      <c r="C22" s="67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7"/>
      <c r="AB22" s="2"/>
      <c r="AF22" s="63"/>
      <c r="AG22" s="63"/>
    </row>
    <row r="23" spans="1:33" ht="12.75">
      <c r="A23" s="2"/>
      <c r="C23" s="67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2"/>
      <c r="AB23" s="2"/>
      <c r="AG23" s="63"/>
    </row>
    <row r="24" spans="1:33" ht="12.75">
      <c r="A24" s="2"/>
      <c r="C24" s="2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7"/>
      <c r="Q24" s="67"/>
      <c r="R24" s="67"/>
      <c r="S24" s="67"/>
      <c r="T24" s="67"/>
      <c r="U24" s="2"/>
      <c r="V24" s="2"/>
      <c r="W24" s="2"/>
      <c r="X24" s="2"/>
      <c r="Y24" s="2"/>
      <c r="Z24" s="2"/>
      <c r="AA24" s="2"/>
      <c r="AB24" s="2"/>
      <c r="AG24" s="63"/>
    </row>
    <row r="25" spans="1:33" ht="12.75">
      <c r="A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67"/>
      <c r="V25" s="67"/>
      <c r="W25" s="67"/>
      <c r="X25" s="2"/>
      <c r="Y25" s="2"/>
      <c r="Z25" s="2"/>
      <c r="AA25" s="2"/>
      <c r="AB25" s="2"/>
      <c r="AG25" s="63"/>
    </row>
    <row r="26" spans="15:23" ht="12.75">
      <c r="O26" s="63"/>
      <c r="P26" s="63"/>
      <c r="Q26" s="63"/>
      <c r="R26" s="63"/>
      <c r="S26" s="63"/>
      <c r="T26" s="63"/>
      <c r="U26" s="63"/>
      <c r="V26" s="63"/>
      <c r="W26" s="63"/>
    </row>
    <row r="27" spans="31:32" ht="12.75">
      <c r="AE27" s="63"/>
      <c r="AF27" s="63"/>
    </row>
  </sheetData>
  <sheetProtection/>
  <mergeCells count="29">
    <mergeCell ref="Z12:Z14"/>
    <mergeCell ref="Z15:Z17"/>
    <mergeCell ref="D18:F18"/>
    <mergeCell ref="Y12:Y14"/>
    <mergeCell ref="O3:Z3"/>
    <mergeCell ref="D5:F5"/>
    <mergeCell ref="G5:I5"/>
    <mergeCell ref="M5:O5"/>
    <mergeCell ref="P5:R5"/>
    <mergeCell ref="S5:U5"/>
    <mergeCell ref="V5:X5"/>
    <mergeCell ref="J5:L5"/>
    <mergeCell ref="Z6:Z8"/>
    <mergeCell ref="B9:B11"/>
    <mergeCell ref="Y9:Y11"/>
    <mergeCell ref="Z9:Z11"/>
    <mergeCell ref="Y15:Y17"/>
    <mergeCell ref="J18:L18"/>
    <mergeCell ref="G18:I18"/>
    <mergeCell ref="B6:B8"/>
    <mergeCell ref="Y6:Y8"/>
    <mergeCell ref="B12:B14"/>
    <mergeCell ref="B15:B17"/>
    <mergeCell ref="D20:F20"/>
    <mergeCell ref="G20:I20"/>
    <mergeCell ref="J19:L19"/>
    <mergeCell ref="J20:L20"/>
    <mergeCell ref="D19:F19"/>
    <mergeCell ref="G19:I19"/>
  </mergeCells>
  <printOptions horizontalCentered="1" verticalCentered="1"/>
  <pageMargins left="0.1968503937007874" right="0.2362204724409449" top="0.6692913385826772" bottom="0.31496062992125984" header="0.5118110236220472" footer="0.5118110236220472"/>
  <pageSetup fitToHeight="1" fitToWidth="1" horizontalDpi="150" verticalDpi="15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116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127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44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141</v>
      </c>
      <c r="D12" s="109" t="s">
        <v>146</v>
      </c>
      <c r="E12" s="110">
        <v>21</v>
      </c>
      <c r="F12" s="111" t="s">
        <v>5</v>
      </c>
      <c r="G12" s="112">
        <v>9</v>
      </c>
      <c r="H12" s="110">
        <v>21</v>
      </c>
      <c r="I12" s="111" t="s">
        <v>5</v>
      </c>
      <c r="J12" s="112">
        <v>18</v>
      </c>
      <c r="K12" s="110"/>
      <c r="L12" s="111" t="s">
        <v>5</v>
      </c>
      <c r="M12" s="113"/>
      <c r="N12" s="114">
        <f>E12+H12+K12</f>
        <v>42</v>
      </c>
      <c r="O12" s="115">
        <f>G12+J12+M12</f>
        <v>27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142</v>
      </c>
      <c r="D13" s="121" t="s">
        <v>147</v>
      </c>
      <c r="E13" s="110">
        <v>21</v>
      </c>
      <c r="F13" s="122" t="s">
        <v>5</v>
      </c>
      <c r="G13" s="112">
        <v>11</v>
      </c>
      <c r="H13" s="110">
        <v>21</v>
      </c>
      <c r="I13" s="122" t="s">
        <v>5</v>
      </c>
      <c r="J13" s="112">
        <v>10</v>
      </c>
      <c r="K13" s="110"/>
      <c r="L13" s="122" t="s">
        <v>5</v>
      </c>
      <c r="M13" s="112"/>
      <c r="N13" s="114">
        <f>E13+H13+K13</f>
        <v>42</v>
      </c>
      <c r="O13" s="115">
        <f>G13+J13+M13</f>
        <v>21</v>
      </c>
      <c r="P13" s="123">
        <f>IF(E13&gt;G13,1,0)+IF(H13&gt;J13,1,0)+IF(K13&gt;M13,1,0)</f>
        <v>2</v>
      </c>
      <c r="Q13" s="124">
        <f>IF(E13&lt;G13,1,0)+IF(H13&lt;J13,1,0)+IF(K13&lt;M13,1,0)</f>
        <v>0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143</v>
      </c>
      <c r="D14" s="121" t="s">
        <v>148</v>
      </c>
      <c r="E14" s="110">
        <v>21</v>
      </c>
      <c r="F14" s="122" t="s">
        <v>5</v>
      </c>
      <c r="G14" s="112">
        <v>9</v>
      </c>
      <c r="H14" s="110">
        <v>21</v>
      </c>
      <c r="I14" s="122" t="s">
        <v>5</v>
      </c>
      <c r="J14" s="112">
        <v>10</v>
      </c>
      <c r="K14" s="110"/>
      <c r="L14" s="122" t="s">
        <v>5</v>
      </c>
      <c r="M14" s="112"/>
      <c r="N14" s="114">
        <f>E14+H14+K14</f>
        <v>42</v>
      </c>
      <c r="O14" s="115">
        <f>G14+J14+M14</f>
        <v>19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144</v>
      </c>
      <c r="D15" s="121" t="s">
        <v>149</v>
      </c>
      <c r="E15" s="110">
        <v>21</v>
      </c>
      <c r="F15" s="122" t="s">
        <v>5</v>
      </c>
      <c r="G15" s="112">
        <v>13</v>
      </c>
      <c r="H15" s="110">
        <v>21</v>
      </c>
      <c r="I15" s="122" t="s">
        <v>5</v>
      </c>
      <c r="J15" s="112">
        <v>15</v>
      </c>
      <c r="K15" s="110"/>
      <c r="L15" s="122" t="s">
        <v>5</v>
      </c>
      <c r="M15" s="112"/>
      <c r="N15" s="114">
        <f>E15+H15+K15</f>
        <v>42</v>
      </c>
      <c r="O15" s="115">
        <f>G15+J15+M15</f>
        <v>28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145</v>
      </c>
      <c r="D16" s="121" t="s">
        <v>150</v>
      </c>
      <c r="E16" s="110">
        <v>21</v>
      </c>
      <c r="F16" s="126" t="s">
        <v>5</v>
      </c>
      <c r="G16" s="112">
        <v>8</v>
      </c>
      <c r="H16" s="110">
        <v>21</v>
      </c>
      <c r="I16" s="126" t="s">
        <v>5</v>
      </c>
      <c r="J16" s="112">
        <v>6</v>
      </c>
      <c r="K16" s="110"/>
      <c r="L16" s="126" t="s">
        <v>5</v>
      </c>
      <c r="M16" s="127"/>
      <c r="N16" s="114">
        <f>E16+H16+K16</f>
        <v>42</v>
      </c>
      <c r="O16" s="115">
        <f>G16+J16+M16</f>
        <v>14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BA Amersfoort - Almere (Holland)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210</v>
      </c>
      <c r="O17" s="132">
        <f t="shared" si="0"/>
        <v>109</v>
      </c>
      <c r="P17" s="133">
        <f t="shared" si="0"/>
        <v>10</v>
      </c>
      <c r="Q17" s="134">
        <f t="shared" si="0"/>
        <v>0</v>
      </c>
      <c r="R17" s="133">
        <f t="shared" si="0"/>
        <v>5</v>
      </c>
      <c r="S17" s="132">
        <f t="shared" si="0"/>
        <v>0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150" verticalDpi="15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128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129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44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136</v>
      </c>
      <c r="D12" s="109" t="s">
        <v>131</v>
      </c>
      <c r="E12" s="110">
        <v>21</v>
      </c>
      <c r="F12" s="111" t="s">
        <v>5</v>
      </c>
      <c r="G12" s="112">
        <v>7</v>
      </c>
      <c r="H12" s="110">
        <v>21</v>
      </c>
      <c r="I12" s="111" t="s">
        <v>5</v>
      </c>
      <c r="J12" s="112">
        <v>8</v>
      </c>
      <c r="K12" s="110"/>
      <c r="L12" s="111" t="s">
        <v>5</v>
      </c>
      <c r="M12" s="113"/>
      <c r="N12" s="114">
        <f>E12+H12+K12</f>
        <v>42</v>
      </c>
      <c r="O12" s="115">
        <f>G12+J12+M12</f>
        <v>15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137</v>
      </c>
      <c r="D13" s="121" t="s">
        <v>133</v>
      </c>
      <c r="E13" s="110">
        <v>21</v>
      </c>
      <c r="F13" s="122" t="s">
        <v>5</v>
      </c>
      <c r="G13" s="112">
        <v>9</v>
      </c>
      <c r="H13" s="110">
        <v>21</v>
      </c>
      <c r="I13" s="122" t="s">
        <v>5</v>
      </c>
      <c r="J13" s="112">
        <v>10</v>
      </c>
      <c r="K13" s="110"/>
      <c r="L13" s="122" t="s">
        <v>5</v>
      </c>
      <c r="M13" s="112"/>
      <c r="N13" s="114">
        <f>E13+H13+K13</f>
        <v>42</v>
      </c>
      <c r="O13" s="115">
        <f>G13+J13+M13</f>
        <v>19</v>
      </c>
      <c r="P13" s="123">
        <f>IF(E13&gt;G13,1,0)+IF(H13&gt;J13,1,0)+IF(K13&gt;M13,1,0)</f>
        <v>2</v>
      </c>
      <c r="Q13" s="124">
        <f>IF(E13&lt;G13,1,0)+IF(H13&lt;J13,1,0)+IF(K13&lt;M13,1,0)</f>
        <v>0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138</v>
      </c>
      <c r="D14" s="121" t="s">
        <v>135</v>
      </c>
      <c r="E14" s="110">
        <v>21</v>
      </c>
      <c r="F14" s="122" t="s">
        <v>5</v>
      </c>
      <c r="G14" s="112">
        <v>8</v>
      </c>
      <c r="H14" s="110">
        <v>21</v>
      </c>
      <c r="I14" s="122" t="s">
        <v>5</v>
      </c>
      <c r="J14" s="112">
        <v>16</v>
      </c>
      <c r="K14" s="110"/>
      <c r="L14" s="122" t="s">
        <v>5</v>
      </c>
      <c r="M14" s="112"/>
      <c r="N14" s="114">
        <f>E14+H14+K14</f>
        <v>42</v>
      </c>
      <c r="O14" s="115">
        <f>G14+J14+M14</f>
        <v>24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139</v>
      </c>
      <c r="D15" s="121" t="s">
        <v>132</v>
      </c>
      <c r="E15" s="110">
        <v>21</v>
      </c>
      <c r="F15" s="122" t="s">
        <v>5</v>
      </c>
      <c r="G15" s="112">
        <v>9</v>
      </c>
      <c r="H15" s="110">
        <v>21</v>
      </c>
      <c r="I15" s="122" t="s">
        <v>5</v>
      </c>
      <c r="J15" s="112">
        <v>7</v>
      </c>
      <c r="K15" s="110"/>
      <c r="L15" s="122" t="s">
        <v>5</v>
      </c>
      <c r="M15" s="112"/>
      <c r="N15" s="114">
        <f>E15+H15+K15</f>
        <v>42</v>
      </c>
      <c r="O15" s="115">
        <f>G15+J15+M15</f>
        <v>16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140</v>
      </c>
      <c r="D16" s="121" t="s">
        <v>134</v>
      </c>
      <c r="E16" s="110">
        <v>21</v>
      </c>
      <c r="F16" s="126" t="s">
        <v>5</v>
      </c>
      <c r="G16" s="112">
        <v>7</v>
      </c>
      <c r="H16" s="110">
        <v>21</v>
      </c>
      <c r="I16" s="126" t="s">
        <v>5</v>
      </c>
      <c r="J16" s="112">
        <v>7</v>
      </c>
      <c r="K16" s="110"/>
      <c r="L16" s="126" t="s">
        <v>5</v>
      </c>
      <c r="M16" s="127"/>
      <c r="N16" s="114">
        <f>E16+H16+K16</f>
        <v>42</v>
      </c>
      <c r="O16" s="115">
        <f>G16+J16+M16</f>
        <v>14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HBK Max Zagreb (Croatia)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210</v>
      </c>
      <c r="O17" s="132">
        <f t="shared" si="0"/>
        <v>88</v>
      </c>
      <c r="P17" s="133">
        <f t="shared" si="0"/>
        <v>10</v>
      </c>
      <c r="Q17" s="134">
        <f t="shared" si="0"/>
        <v>0</v>
      </c>
      <c r="R17" s="133">
        <f t="shared" si="0"/>
        <v>5</v>
      </c>
      <c r="S17" s="132">
        <f t="shared" si="0"/>
        <v>0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150" verticalDpi="15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127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128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190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197</v>
      </c>
      <c r="D12" s="109" t="s">
        <v>223</v>
      </c>
      <c r="E12" s="110">
        <v>8</v>
      </c>
      <c r="F12" s="111" t="s">
        <v>5</v>
      </c>
      <c r="G12" s="112">
        <v>21</v>
      </c>
      <c r="H12" s="110">
        <v>10</v>
      </c>
      <c r="I12" s="111" t="s">
        <v>5</v>
      </c>
      <c r="J12" s="112">
        <v>21</v>
      </c>
      <c r="K12" s="110"/>
      <c r="L12" s="111" t="s">
        <v>5</v>
      </c>
      <c r="M12" s="113"/>
      <c r="N12" s="114">
        <f>E12+H12+K12</f>
        <v>18</v>
      </c>
      <c r="O12" s="115">
        <f>G12+J12+M12</f>
        <v>42</v>
      </c>
      <c r="P12" s="116">
        <f>IF(E12&gt;G12,1,0)+IF(H12&gt;J12,1,0)+IF(K12&gt;M12,1,0)</f>
        <v>0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198</v>
      </c>
      <c r="D13" s="121" t="s">
        <v>224</v>
      </c>
      <c r="E13" s="110">
        <v>6</v>
      </c>
      <c r="F13" s="122" t="s">
        <v>5</v>
      </c>
      <c r="G13" s="112">
        <v>21</v>
      </c>
      <c r="H13" s="110">
        <v>4</v>
      </c>
      <c r="I13" s="122" t="s">
        <v>5</v>
      </c>
      <c r="J13" s="112">
        <v>21</v>
      </c>
      <c r="K13" s="110"/>
      <c r="L13" s="122" t="s">
        <v>5</v>
      </c>
      <c r="M13" s="112"/>
      <c r="N13" s="114">
        <f>E13+H13+K13</f>
        <v>10</v>
      </c>
      <c r="O13" s="115">
        <f>G13+J13+M13</f>
        <v>42</v>
      </c>
      <c r="P13" s="123">
        <f>IF(E13&gt;G13,1,0)+IF(H13&gt;J13,1,0)+IF(K13&gt;M13,1,0)</f>
        <v>0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148</v>
      </c>
      <c r="D14" s="108" t="s">
        <v>138</v>
      </c>
      <c r="E14" s="110">
        <v>7</v>
      </c>
      <c r="F14" s="122" t="s">
        <v>5</v>
      </c>
      <c r="G14" s="112">
        <v>21</v>
      </c>
      <c r="H14" s="110">
        <v>6</v>
      </c>
      <c r="I14" s="122" t="s">
        <v>5</v>
      </c>
      <c r="J14" s="112">
        <v>21</v>
      </c>
      <c r="K14" s="110"/>
      <c r="L14" s="122" t="s">
        <v>5</v>
      </c>
      <c r="M14" s="112"/>
      <c r="N14" s="114">
        <f>E14+H14+K14</f>
        <v>13</v>
      </c>
      <c r="O14" s="115">
        <f>G14+J14+M14</f>
        <v>42</v>
      </c>
      <c r="P14" s="123">
        <f>IF(E14&gt;G14,1,0)+IF(H14&gt;J14,1,0)+IF(K14&gt;M14,1,0)</f>
        <v>0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199</v>
      </c>
      <c r="D15" s="121" t="s">
        <v>139</v>
      </c>
      <c r="E15" s="110">
        <v>5</v>
      </c>
      <c r="F15" s="122" t="s">
        <v>5</v>
      </c>
      <c r="G15" s="112">
        <v>21</v>
      </c>
      <c r="H15" s="110">
        <v>6</v>
      </c>
      <c r="I15" s="122" t="s">
        <v>5</v>
      </c>
      <c r="J15" s="112">
        <v>21</v>
      </c>
      <c r="K15" s="110"/>
      <c r="L15" s="122" t="s">
        <v>5</v>
      </c>
      <c r="M15" s="112"/>
      <c r="N15" s="114">
        <f>E15+H15+K15</f>
        <v>11</v>
      </c>
      <c r="O15" s="115">
        <f>G15+J15+M15</f>
        <v>42</v>
      </c>
      <c r="P15" s="123">
        <f>IF(E15&gt;G15,1,0)+IF(H15&gt;J15,1,0)+IF(K15&gt;M15,1,0)</f>
        <v>0</v>
      </c>
      <c r="Q15" s="124">
        <f>IF(E15&lt;G15,1,0)+IF(H15&lt;J15,1,0)+IF(K15&lt;M15,1,0)</f>
        <v>2</v>
      </c>
      <c r="R15" s="125">
        <f>IF(P15+Q15&lt;2,0,IF(P15&gt;Q15,1,0))</f>
        <v>0</v>
      </c>
      <c r="S15" s="124">
        <f>IF(P15+Q15&lt;2,0,IF(P15&lt;Q15,1,0))</f>
        <v>1</v>
      </c>
      <c r="T15" s="120"/>
    </row>
    <row r="16" spans="2:20" ht="30" customHeight="1" thickBot="1">
      <c r="B16" s="107" t="s">
        <v>31</v>
      </c>
      <c r="C16" s="121" t="s">
        <v>200</v>
      </c>
      <c r="D16" s="121" t="s">
        <v>225</v>
      </c>
      <c r="E16" s="110">
        <v>3</v>
      </c>
      <c r="F16" s="126" t="s">
        <v>5</v>
      </c>
      <c r="G16" s="112">
        <v>21</v>
      </c>
      <c r="H16" s="110">
        <v>6</v>
      </c>
      <c r="I16" s="126" t="s">
        <v>5</v>
      </c>
      <c r="J16" s="112">
        <v>21</v>
      </c>
      <c r="K16" s="110"/>
      <c r="L16" s="126" t="s">
        <v>5</v>
      </c>
      <c r="M16" s="127"/>
      <c r="N16" s="114">
        <f>E16+H16+K16</f>
        <v>9</v>
      </c>
      <c r="O16" s="115">
        <f>G16+J16+M16</f>
        <v>42</v>
      </c>
      <c r="P16" s="118">
        <f>IF(E16&gt;G16,1,0)+IF(H16&gt;J16,1,0)+IF(K16&gt;M16,1,0)</f>
        <v>0</v>
      </c>
      <c r="Q16" s="128">
        <f>IF(E16&lt;G16,1,0)+IF(H16&lt;J16,1,0)+IF(K16&lt;M16,1,0)</f>
        <v>2</v>
      </c>
      <c r="R16" s="125">
        <f>IF(P16+Q16&lt;2,0,IF(P16&gt;Q16,1,0))</f>
        <v>0</v>
      </c>
      <c r="S16" s="124">
        <f>IF(P16+Q16&lt;2,0,IF(P16&lt;Q16,1,0))</f>
        <v>1</v>
      </c>
      <c r="T16" s="120"/>
    </row>
    <row r="17" spans="2:20" ht="34.5" customHeight="1" thickBot="1">
      <c r="B17" s="178" t="s">
        <v>86</v>
      </c>
      <c r="C17" s="177" t="s">
        <v>128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61</v>
      </c>
      <c r="O17" s="132">
        <f t="shared" si="0"/>
        <v>210</v>
      </c>
      <c r="P17" s="133">
        <f t="shared" si="0"/>
        <v>0</v>
      </c>
      <c r="Q17" s="134">
        <f t="shared" si="0"/>
        <v>10</v>
      </c>
      <c r="R17" s="133">
        <f t="shared" si="0"/>
        <v>0</v>
      </c>
      <c r="S17" s="132">
        <f t="shared" si="0"/>
        <v>5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128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304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324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287</v>
      </c>
      <c r="D12" s="109" t="s">
        <v>226</v>
      </c>
      <c r="E12" s="110">
        <v>15</v>
      </c>
      <c r="F12" s="111" t="s">
        <v>5</v>
      </c>
      <c r="G12" s="112">
        <v>21</v>
      </c>
      <c r="H12" s="110">
        <v>7</v>
      </c>
      <c r="I12" s="111" t="s">
        <v>5</v>
      </c>
      <c r="J12" s="112">
        <v>21</v>
      </c>
      <c r="K12" s="110"/>
      <c r="L12" s="111" t="s">
        <v>5</v>
      </c>
      <c r="M12" s="113"/>
      <c r="N12" s="114">
        <f>E12+H12+K12</f>
        <v>22</v>
      </c>
      <c r="O12" s="115">
        <f>G12+J12+M12</f>
        <v>42</v>
      </c>
      <c r="P12" s="116">
        <f>IF(E12&gt;G12,1,0)+IF(H12&gt;J12,1,0)+IF(K12&gt;M12,1,0)</f>
        <v>0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137</v>
      </c>
      <c r="D13" s="121" t="s">
        <v>142</v>
      </c>
      <c r="E13" s="110">
        <v>21</v>
      </c>
      <c r="F13" s="122" t="s">
        <v>5</v>
      </c>
      <c r="G13" s="112">
        <v>13</v>
      </c>
      <c r="H13" s="110">
        <v>21</v>
      </c>
      <c r="I13" s="122" t="s">
        <v>5</v>
      </c>
      <c r="J13" s="112">
        <v>8</v>
      </c>
      <c r="K13" s="110"/>
      <c r="L13" s="122" t="s">
        <v>5</v>
      </c>
      <c r="M13" s="112"/>
      <c r="N13" s="114">
        <f>E13+H13+K13</f>
        <v>42</v>
      </c>
      <c r="O13" s="115">
        <f>G13+J13+M13</f>
        <v>21</v>
      </c>
      <c r="P13" s="123">
        <f>IF(E13&gt;G13,1,0)+IF(H13&gt;J13,1,0)+IF(K13&gt;M13,1,0)</f>
        <v>2</v>
      </c>
      <c r="Q13" s="124">
        <f>IF(E13&lt;G13,1,0)+IF(H13&lt;J13,1,0)+IF(K13&lt;M13,1,0)</f>
        <v>0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288</v>
      </c>
      <c r="D14" s="121" t="s">
        <v>143</v>
      </c>
      <c r="E14" s="110">
        <v>18</v>
      </c>
      <c r="F14" s="122" t="s">
        <v>5</v>
      </c>
      <c r="G14" s="112">
        <v>21</v>
      </c>
      <c r="H14" s="110">
        <v>19</v>
      </c>
      <c r="I14" s="122" t="s">
        <v>5</v>
      </c>
      <c r="J14" s="112">
        <v>21</v>
      </c>
      <c r="K14" s="110"/>
      <c r="L14" s="122" t="s">
        <v>5</v>
      </c>
      <c r="M14" s="112"/>
      <c r="N14" s="114">
        <f>E14+H14+K14</f>
        <v>37</v>
      </c>
      <c r="O14" s="115">
        <f>G14+J14+M14</f>
        <v>42</v>
      </c>
      <c r="P14" s="123">
        <f>IF(E14&gt;G14,1,0)+IF(H14&gt;J14,1,0)+IF(K14&gt;M14,1,0)</f>
        <v>0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139</v>
      </c>
      <c r="D15" s="121" t="s">
        <v>270</v>
      </c>
      <c r="E15" s="110">
        <v>21</v>
      </c>
      <c r="F15" s="122" t="s">
        <v>5</v>
      </c>
      <c r="G15" s="112">
        <v>9</v>
      </c>
      <c r="H15" s="110">
        <v>21</v>
      </c>
      <c r="I15" s="122" t="s">
        <v>5</v>
      </c>
      <c r="J15" s="112">
        <v>9</v>
      </c>
      <c r="K15" s="110"/>
      <c r="L15" s="122" t="s">
        <v>5</v>
      </c>
      <c r="M15" s="112"/>
      <c r="N15" s="114">
        <f>E15+H15+K15</f>
        <v>42</v>
      </c>
      <c r="O15" s="115">
        <f>G15+J15+M15</f>
        <v>18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286</v>
      </c>
      <c r="D16" s="121" t="s">
        <v>313</v>
      </c>
      <c r="E16" s="110">
        <v>21</v>
      </c>
      <c r="F16" s="126" t="s">
        <v>5</v>
      </c>
      <c r="G16" s="112">
        <v>14</v>
      </c>
      <c r="H16" s="110">
        <v>21</v>
      </c>
      <c r="I16" s="126" t="s">
        <v>5</v>
      </c>
      <c r="J16" s="112">
        <v>12</v>
      </c>
      <c r="K16" s="110"/>
      <c r="L16" s="126" t="s">
        <v>5</v>
      </c>
      <c r="M16" s="127"/>
      <c r="N16" s="114">
        <f>E16+H16+K16</f>
        <v>42</v>
      </c>
      <c r="O16" s="115">
        <f>G16+J16+M16</f>
        <v>26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HBK Max Zagreb (Croatia)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185</v>
      </c>
      <c r="O17" s="132">
        <f t="shared" si="0"/>
        <v>149</v>
      </c>
      <c r="P17" s="133">
        <f t="shared" si="0"/>
        <v>6</v>
      </c>
      <c r="Q17" s="134">
        <f t="shared" si="0"/>
        <v>4</v>
      </c>
      <c r="R17" s="133">
        <f t="shared" si="0"/>
        <v>3</v>
      </c>
      <c r="S17" s="132">
        <f t="shared" si="0"/>
        <v>2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K14" sqref="K14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Bot="1" thickTop="1">
      <c r="B7" s="75" t="s">
        <v>15</v>
      </c>
      <c r="C7" s="83" t="s">
        <v>129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 thickTop="1">
      <c r="B8" s="75" t="s">
        <v>17</v>
      </c>
      <c r="C8" s="76" t="s">
        <v>116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190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131</v>
      </c>
      <c r="D12" s="108" t="s">
        <v>226</v>
      </c>
      <c r="E12" s="110">
        <v>4</v>
      </c>
      <c r="F12" s="111" t="s">
        <v>5</v>
      </c>
      <c r="G12" s="112">
        <v>21</v>
      </c>
      <c r="H12" s="110">
        <v>15</v>
      </c>
      <c r="I12" s="111" t="s">
        <v>5</v>
      </c>
      <c r="J12" s="112">
        <v>21</v>
      </c>
      <c r="K12" s="110"/>
      <c r="L12" s="111" t="s">
        <v>5</v>
      </c>
      <c r="M12" s="113"/>
      <c r="N12" s="114">
        <f>E12+H12+K12</f>
        <v>19</v>
      </c>
      <c r="O12" s="115">
        <f>G12+J12+M12</f>
        <v>42</v>
      </c>
      <c r="P12" s="116">
        <f>IF(E12&gt;G12,1,0)+IF(H12&gt;J12,1,0)+IF(K12&gt;M12,1,0)</f>
        <v>0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229</v>
      </c>
      <c r="D13" s="121" t="s">
        <v>227</v>
      </c>
      <c r="E13" s="110">
        <v>16</v>
      </c>
      <c r="F13" s="122" t="s">
        <v>5</v>
      </c>
      <c r="G13" s="112">
        <v>21</v>
      </c>
      <c r="H13" s="110">
        <v>19</v>
      </c>
      <c r="I13" s="122" t="s">
        <v>5</v>
      </c>
      <c r="J13" s="112">
        <v>21</v>
      </c>
      <c r="K13" s="110"/>
      <c r="L13" s="122" t="s">
        <v>5</v>
      </c>
      <c r="M13" s="112"/>
      <c r="N13" s="114">
        <f>E13+H13+K13</f>
        <v>35</v>
      </c>
      <c r="O13" s="115">
        <f>G13+J13+M13</f>
        <v>42</v>
      </c>
      <c r="P13" s="123">
        <f>IF(E13&gt;G13,1,0)+IF(H13&gt;J13,1,0)+IF(K13&gt;M13,1,0)</f>
        <v>0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323</v>
      </c>
      <c r="D14" s="121" t="s">
        <v>143</v>
      </c>
      <c r="E14" s="110">
        <v>9</v>
      </c>
      <c r="F14" s="122" t="s">
        <v>5</v>
      </c>
      <c r="G14" s="110">
        <v>21</v>
      </c>
      <c r="H14" s="110">
        <v>11</v>
      </c>
      <c r="I14" s="122" t="s">
        <v>5</v>
      </c>
      <c r="J14" s="112">
        <v>21</v>
      </c>
      <c r="K14" s="110"/>
      <c r="L14" s="122" t="s">
        <v>5</v>
      </c>
      <c r="M14" s="112"/>
      <c r="N14" s="114">
        <f>E14+H14+K14</f>
        <v>20</v>
      </c>
      <c r="O14" s="115">
        <f>G14+J14+M14</f>
        <v>42</v>
      </c>
      <c r="P14" s="123">
        <f>IF(E14&gt;G14,1,0)+IF(H14&gt;J14,1,0)+IF(K14&gt;M14,1,0)</f>
        <v>0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230</v>
      </c>
      <c r="D15" s="121" t="s">
        <v>228</v>
      </c>
      <c r="E15" s="110">
        <v>14</v>
      </c>
      <c r="F15" s="122" t="s">
        <v>5</v>
      </c>
      <c r="G15" s="112">
        <v>21</v>
      </c>
      <c r="H15" s="110">
        <v>12</v>
      </c>
      <c r="I15" s="122" t="s">
        <v>5</v>
      </c>
      <c r="J15" s="112">
        <v>21</v>
      </c>
      <c r="K15" s="110"/>
      <c r="L15" s="122" t="s">
        <v>5</v>
      </c>
      <c r="M15" s="112"/>
      <c r="N15" s="114">
        <f>E15+H15+K15</f>
        <v>26</v>
      </c>
      <c r="O15" s="115">
        <f>G15+J15+M15</f>
        <v>42</v>
      </c>
      <c r="P15" s="123">
        <f>IF(E15&gt;G15,1,0)+IF(H15&gt;J15,1,0)+IF(K15&gt;M15,1,0)</f>
        <v>0</v>
      </c>
      <c r="Q15" s="124">
        <f>IF(E15&lt;G15,1,0)+IF(H15&lt;J15,1,0)+IF(K15&lt;M15,1,0)</f>
        <v>2</v>
      </c>
      <c r="R15" s="125">
        <f>IF(P15+Q15&lt;2,0,IF(P15&gt;Q15,1,0))</f>
        <v>0</v>
      </c>
      <c r="S15" s="124">
        <f>IF(P15+Q15&lt;2,0,IF(P15&lt;Q15,1,0))</f>
        <v>1</v>
      </c>
      <c r="T15" s="120"/>
    </row>
    <row r="16" spans="2:20" ht="30" customHeight="1" thickBot="1">
      <c r="B16" s="107" t="s">
        <v>31</v>
      </c>
      <c r="C16" s="121" t="s">
        <v>231</v>
      </c>
      <c r="D16" s="121" t="s">
        <v>145</v>
      </c>
      <c r="E16" s="110">
        <v>21</v>
      </c>
      <c r="F16" s="126" t="s">
        <v>5</v>
      </c>
      <c r="G16" s="112">
        <v>13</v>
      </c>
      <c r="H16" s="110">
        <v>12</v>
      </c>
      <c r="I16" s="126" t="s">
        <v>5</v>
      </c>
      <c r="J16" s="112">
        <v>21</v>
      </c>
      <c r="K16" s="110">
        <v>15</v>
      </c>
      <c r="L16" s="126" t="s">
        <v>5</v>
      </c>
      <c r="M16" s="127">
        <v>21</v>
      </c>
      <c r="N16" s="114">
        <f>E16+H16+K16</f>
        <v>48</v>
      </c>
      <c r="O16" s="115">
        <f>G16+J16+M16</f>
        <v>55</v>
      </c>
      <c r="P16" s="118">
        <f>IF(E16&gt;G16,1,0)+IF(H16&gt;J16,1,0)+IF(K16&gt;M16,1,0)</f>
        <v>1</v>
      </c>
      <c r="Q16" s="128">
        <f>IF(E16&lt;G16,1,0)+IF(H16&lt;J16,1,0)+IF(K16&lt;M16,1,0)</f>
        <v>2</v>
      </c>
      <c r="R16" s="125">
        <f>IF(P16+Q16&lt;2,0,IF(P16&gt;Q16,1,0))</f>
        <v>0</v>
      </c>
      <c r="S16" s="124">
        <f>IF(P16+Q16&lt;2,0,IF(P16&lt;Q16,1,0))</f>
        <v>1</v>
      </c>
      <c r="T16" s="120"/>
    </row>
    <row r="17" spans="2:20" ht="34.5" customHeight="1" thickBot="1">
      <c r="B17" s="178" t="s">
        <v>86</v>
      </c>
      <c r="C17" s="177" t="s">
        <v>116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148</v>
      </c>
      <c r="O17" s="132">
        <f t="shared" si="0"/>
        <v>223</v>
      </c>
      <c r="P17" s="133">
        <f t="shared" si="0"/>
        <v>1</v>
      </c>
      <c r="Q17" s="134">
        <f t="shared" si="0"/>
        <v>10</v>
      </c>
      <c r="R17" s="133">
        <f t="shared" si="0"/>
        <v>0</v>
      </c>
      <c r="S17" s="132">
        <f t="shared" si="0"/>
        <v>5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129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127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301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131</v>
      </c>
      <c r="D12" s="109" t="s">
        <v>146</v>
      </c>
      <c r="E12" s="110">
        <v>21</v>
      </c>
      <c r="F12" s="111" t="s">
        <v>5</v>
      </c>
      <c r="G12" s="112">
        <v>14</v>
      </c>
      <c r="H12" s="110">
        <v>21</v>
      </c>
      <c r="I12" s="111" t="s">
        <v>5</v>
      </c>
      <c r="J12" s="112">
        <v>15</v>
      </c>
      <c r="K12" s="110"/>
      <c r="L12" s="111" t="s">
        <v>5</v>
      </c>
      <c r="M12" s="113"/>
      <c r="N12" s="114">
        <f>E12+H12+K12</f>
        <v>42</v>
      </c>
      <c r="O12" s="115">
        <f>G12+J12+M12</f>
        <v>29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133</v>
      </c>
      <c r="D13" s="121" t="s">
        <v>252</v>
      </c>
      <c r="E13" s="110">
        <v>21</v>
      </c>
      <c r="F13" s="122" t="s">
        <v>5</v>
      </c>
      <c r="G13" s="112">
        <v>2</v>
      </c>
      <c r="H13" s="110">
        <v>21</v>
      </c>
      <c r="I13" s="122" t="s">
        <v>5</v>
      </c>
      <c r="J13" s="112">
        <v>4</v>
      </c>
      <c r="K13" s="110"/>
      <c r="L13" s="122" t="s">
        <v>5</v>
      </c>
      <c r="M13" s="112"/>
      <c r="N13" s="114">
        <f>E13+H13+K13</f>
        <v>42</v>
      </c>
      <c r="O13" s="115">
        <f>G13+J13+M13</f>
        <v>6</v>
      </c>
      <c r="P13" s="123">
        <f>IF(E13&gt;G13,1,0)+IF(H13&gt;J13,1,0)+IF(K13&gt;M13,1,0)</f>
        <v>2</v>
      </c>
      <c r="Q13" s="124">
        <f>IF(E13&lt;G13,1,0)+IF(H13&lt;J13,1,0)+IF(K13&lt;M13,1,0)</f>
        <v>0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242</v>
      </c>
      <c r="D14" s="121" t="s">
        <v>148</v>
      </c>
      <c r="E14" s="110">
        <v>21</v>
      </c>
      <c r="F14" s="122" t="s">
        <v>5</v>
      </c>
      <c r="G14" s="112">
        <v>17</v>
      </c>
      <c r="H14" s="110">
        <v>21</v>
      </c>
      <c r="I14" s="122" t="s">
        <v>5</v>
      </c>
      <c r="J14" s="112">
        <v>17</v>
      </c>
      <c r="K14" s="110"/>
      <c r="L14" s="122" t="s">
        <v>5</v>
      </c>
      <c r="M14" s="112"/>
      <c r="N14" s="114">
        <f>E14+H14+K14</f>
        <v>42</v>
      </c>
      <c r="O14" s="115">
        <f>G14+J14+M14</f>
        <v>34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230</v>
      </c>
      <c r="D15" s="121" t="s">
        <v>253</v>
      </c>
      <c r="E15" s="110">
        <v>21</v>
      </c>
      <c r="F15" s="122" t="s">
        <v>5</v>
      </c>
      <c r="G15" s="112">
        <v>5</v>
      </c>
      <c r="H15" s="110">
        <v>21</v>
      </c>
      <c r="I15" s="122" t="s">
        <v>5</v>
      </c>
      <c r="J15" s="112">
        <v>7</v>
      </c>
      <c r="K15" s="110"/>
      <c r="L15" s="122" t="s">
        <v>5</v>
      </c>
      <c r="M15" s="112"/>
      <c r="N15" s="114">
        <f>E15+H15+K15</f>
        <v>42</v>
      </c>
      <c r="O15" s="115">
        <f>G15+J15+M15</f>
        <v>12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134</v>
      </c>
      <c r="D16" s="121" t="s">
        <v>150</v>
      </c>
      <c r="E16" s="110">
        <v>21</v>
      </c>
      <c r="F16" s="126" t="s">
        <v>5</v>
      </c>
      <c r="G16" s="112">
        <v>3</v>
      </c>
      <c r="H16" s="110">
        <v>21</v>
      </c>
      <c r="I16" s="126" t="s">
        <v>5</v>
      </c>
      <c r="J16" s="112">
        <v>4</v>
      </c>
      <c r="K16" s="110"/>
      <c r="L16" s="126" t="s">
        <v>5</v>
      </c>
      <c r="M16" s="127"/>
      <c r="N16" s="114">
        <f>E16+H16+K16</f>
        <v>42</v>
      </c>
      <c r="O16" s="115">
        <f>G16+J16+M16</f>
        <v>7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TJ Sokol Dobruška (Czech Republic)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210</v>
      </c>
      <c r="O17" s="132">
        <f t="shared" si="0"/>
        <v>88</v>
      </c>
      <c r="P17" s="133">
        <f t="shared" si="0"/>
        <v>10</v>
      </c>
      <c r="Q17" s="134">
        <f t="shared" si="0"/>
        <v>0</v>
      </c>
      <c r="R17" s="133">
        <f t="shared" si="0"/>
        <v>5</v>
      </c>
      <c r="S17" s="132">
        <f t="shared" si="0"/>
        <v>0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182" t="s">
        <v>128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181" t="s">
        <v>116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301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136</v>
      </c>
      <c r="D12" s="109" t="s">
        <v>243</v>
      </c>
      <c r="E12" s="110">
        <v>21</v>
      </c>
      <c r="F12" s="111" t="s">
        <v>5</v>
      </c>
      <c r="G12" s="112">
        <v>13</v>
      </c>
      <c r="H12" s="110">
        <v>21</v>
      </c>
      <c r="I12" s="111" t="s">
        <v>5</v>
      </c>
      <c r="J12" s="112">
        <v>12</v>
      </c>
      <c r="K12" s="110"/>
      <c r="L12" s="111" t="s">
        <v>5</v>
      </c>
      <c r="M12" s="113"/>
      <c r="N12" s="114">
        <f>E12+H12+K12</f>
        <v>42</v>
      </c>
      <c r="O12" s="115">
        <f>G12+J12+M12</f>
        <v>25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137</v>
      </c>
      <c r="D13" s="121" t="s">
        <v>244</v>
      </c>
      <c r="E13" s="110">
        <v>21</v>
      </c>
      <c r="F13" s="122" t="s">
        <v>5</v>
      </c>
      <c r="G13" s="112">
        <v>11</v>
      </c>
      <c r="H13" s="110">
        <v>21</v>
      </c>
      <c r="I13" s="122" t="s">
        <v>5</v>
      </c>
      <c r="J13" s="112">
        <v>14</v>
      </c>
      <c r="K13" s="110"/>
      <c r="L13" s="122" t="s">
        <v>5</v>
      </c>
      <c r="M13" s="112"/>
      <c r="N13" s="114">
        <f>E13+H13+K13</f>
        <v>42</v>
      </c>
      <c r="O13" s="115">
        <f>G13+J13+M13</f>
        <v>25</v>
      </c>
      <c r="P13" s="123">
        <f>IF(E13&gt;G13,1,0)+IF(H13&gt;J13,1,0)+IF(K13&gt;M13,1,0)</f>
        <v>2</v>
      </c>
      <c r="Q13" s="124">
        <f>IF(E13&lt;G13,1,0)+IF(H13&lt;J13,1,0)+IF(K13&lt;M13,1,0)</f>
        <v>0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138</v>
      </c>
      <c r="D14" s="121" t="s">
        <v>143</v>
      </c>
      <c r="E14" s="110">
        <v>21</v>
      </c>
      <c r="F14" s="122" t="s">
        <v>5</v>
      </c>
      <c r="G14" s="112">
        <v>17</v>
      </c>
      <c r="H14" s="110">
        <v>17</v>
      </c>
      <c r="I14" s="122" t="s">
        <v>5</v>
      </c>
      <c r="J14" s="112">
        <v>21</v>
      </c>
      <c r="K14" s="110">
        <v>22</v>
      </c>
      <c r="L14" s="122" t="s">
        <v>5</v>
      </c>
      <c r="M14" s="112">
        <v>24</v>
      </c>
      <c r="N14" s="114">
        <f>E14+H14+K14</f>
        <v>60</v>
      </c>
      <c r="O14" s="115">
        <f>G14+J14+M14</f>
        <v>62</v>
      </c>
      <c r="P14" s="123">
        <f>IF(E14&gt;G14,1,0)+IF(H14&gt;J14,1,0)+IF(K14&gt;M14,1,0)</f>
        <v>1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139</v>
      </c>
      <c r="D15" s="121" t="s">
        <v>245</v>
      </c>
      <c r="E15" s="110">
        <v>21</v>
      </c>
      <c r="F15" s="122" t="s">
        <v>5</v>
      </c>
      <c r="G15" s="112">
        <v>8</v>
      </c>
      <c r="H15" s="110">
        <v>21</v>
      </c>
      <c r="I15" s="122" t="s">
        <v>5</v>
      </c>
      <c r="J15" s="112">
        <v>9</v>
      </c>
      <c r="K15" s="110"/>
      <c r="L15" s="122" t="s">
        <v>5</v>
      </c>
      <c r="M15" s="112"/>
      <c r="N15" s="114">
        <f>E15+H15+K15</f>
        <v>42</v>
      </c>
      <c r="O15" s="115">
        <f>G15+J15+M15</f>
        <v>17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140</v>
      </c>
      <c r="D16" s="121" t="s">
        <v>246</v>
      </c>
      <c r="E16" s="110">
        <v>21</v>
      </c>
      <c r="F16" s="126" t="s">
        <v>5</v>
      </c>
      <c r="G16" s="112">
        <v>12</v>
      </c>
      <c r="H16" s="110">
        <v>21</v>
      </c>
      <c r="I16" s="126" t="s">
        <v>5</v>
      </c>
      <c r="J16" s="112">
        <v>9</v>
      </c>
      <c r="K16" s="110"/>
      <c r="L16" s="126" t="s">
        <v>5</v>
      </c>
      <c r="M16" s="127"/>
      <c r="N16" s="114">
        <f>E16+H16+K16</f>
        <v>42</v>
      </c>
      <c r="O16" s="115">
        <f>G16+J16+M16</f>
        <v>21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HBK Max Zagreb (Croatia)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228</v>
      </c>
      <c r="O17" s="132">
        <f t="shared" si="0"/>
        <v>150</v>
      </c>
      <c r="P17" s="133">
        <f t="shared" si="0"/>
        <v>9</v>
      </c>
      <c r="Q17" s="134">
        <f t="shared" si="0"/>
        <v>2</v>
      </c>
      <c r="R17" s="133">
        <f t="shared" si="0"/>
        <v>4</v>
      </c>
      <c r="S17" s="132">
        <f t="shared" si="0"/>
        <v>1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7"/>
  <sheetViews>
    <sheetView workbookViewId="0" topLeftCell="A1">
      <selection activeCell="E22" sqref="E22"/>
    </sheetView>
  </sheetViews>
  <sheetFormatPr defaultColWidth="9.00390625" defaultRowHeight="12.75"/>
  <cols>
    <col min="1" max="1" width="2.75390625" style="0" customWidth="1"/>
    <col min="2" max="2" width="4.00390625" style="1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3" width="4.75390625" style="0" customWidth="1"/>
    <col min="14" max="14" width="1.75390625" style="0" customWidth="1"/>
    <col min="15" max="15" width="4.75390625" style="0" customWidth="1"/>
    <col min="16" max="16" width="5.75390625" style="0" customWidth="1"/>
    <col min="17" max="17" width="1.75390625" style="0" customWidth="1"/>
    <col min="18" max="18" width="5.7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6" max="26" width="10.25390625" style="0" customWidth="1"/>
    <col min="27" max="27" width="2.75390625" style="0" customWidth="1"/>
  </cols>
  <sheetData>
    <row r="1" ht="8.25" customHeight="1"/>
    <row r="2" spans="1:28" ht="26.25">
      <c r="A2" s="2"/>
      <c r="B2" s="169" t="s">
        <v>38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2"/>
      <c r="AB2" s="2"/>
    </row>
    <row r="3" spans="1:28" ht="65.25" customHeight="1">
      <c r="A3" s="2"/>
      <c r="B3" s="3"/>
      <c r="C3" s="4"/>
      <c r="D3" s="3"/>
      <c r="E3" s="3"/>
      <c r="F3" s="1"/>
      <c r="G3" s="1"/>
      <c r="H3" s="1"/>
      <c r="I3" s="3"/>
      <c r="J3" s="3"/>
      <c r="K3" s="3"/>
      <c r="L3" s="3"/>
      <c r="M3" s="3"/>
      <c r="N3" s="3"/>
      <c r="O3" s="229" t="s">
        <v>63</v>
      </c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"/>
      <c r="AB3" s="2"/>
    </row>
    <row r="4" spans="1:28" ht="12" customHeight="1" thickBot="1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6" s="1" customFormat="1" ht="30" customHeight="1" thickBot="1" thickTop="1">
      <c r="B5" s="5"/>
      <c r="C5" s="6" t="s">
        <v>45</v>
      </c>
      <c r="D5" s="230">
        <v>1</v>
      </c>
      <c r="E5" s="218"/>
      <c r="F5" s="219"/>
      <c r="G5" s="217">
        <v>2</v>
      </c>
      <c r="H5" s="218"/>
      <c r="I5" s="219"/>
      <c r="J5" s="217">
        <v>3</v>
      </c>
      <c r="K5" s="218"/>
      <c r="L5" s="219"/>
      <c r="M5" s="217">
        <v>4</v>
      </c>
      <c r="N5" s="218"/>
      <c r="O5" s="219"/>
      <c r="P5" s="231" t="s">
        <v>0</v>
      </c>
      <c r="Q5" s="215"/>
      <c r="R5" s="216"/>
      <c r="S5" s="215" t="s">
        <v>1</v>
      </c>
      <c r="T5" s="215"/>
      <c r="U5" s="216"/>
      <c r="V5" s="214" t="s">
        <v>2</v>
      </c>
      <c r="W5" s="215"/>
      <c r="X5" s="216"/>
      <c r="Y5" s="7" t="s">
        <v>3</v>
      </c>
      <c r="Z5" s="8" t="s">
        <v>4</v>
      </c>
    </row>
    <row r="6" spans="1:28" ht="19.5" customHeight="1">
      <c r="A6" s="2"/>
      <c r="B6" s="211">
        <v>1</v>
      </c>
      <c r="C6" s="9" t="s">
        <v>93</v>
      </c>
      <c r="D6" s="10"/>
      <c r="E6" s="11"/>
      <c r="F6" s="12"/>
      <c r="G6" s="13">
        <f>'B2.1'!S17</f>
        <v>5</v>
      </c>
      <c r="H6" s="14" t="s">
        <v>5</v>
      </c>
      <c r="I6" s="15">
        <f>'B2.1'!R17</f>
        <v>0</v>
      </c>
      <c r="J6" s="13">
        <f>'B3.1'!S17</f>
        <v>4</v>
      </c>
      <c r="K6" s="14" t="s">
        <v>5</v>
      </c>
      <c r="L6" s="15">
        <f>'B3.1'!R17</f>
        <v>1</v>
      </c>
      <c r="M6" s="13">
        <f>'B1.4'!R17</f>
        <v>5</v>
      </c>
      <c r="N6" s="14" t="s">
        <v>5</v>
      </c>
      <c r="O6" s="15">
        <f>'B1.4'!S17</f>
        <v>0</v>
      </c>
      <c r="P6" s="16"/>
      <c r="Q6" s="17"/>
      <c r="R6" s="18"/>
      <c r="S6" s="19"/>
      <c r="T6" s="17"/>
      <c r="U6" s="20"/>
      <c r="V6" s="21">
        <f>G6+J6+M6</f>
        <v>14</v>
      </c>
      <c r="W6" s="22" t="s">
        <v>5</v>
      </c>
      <c r="X6" s="18">
        <f>I6+L6+O6</f>
        <v>1</v>
      </c>
      <c r="Y6" s="205">
        <v>3</v>
      </c>
      <c r="Z6" s="220" t="s">
        <v>298</v>
      </c>
      <c r="AA6" s="2"/>
      <c r="AB6" s="2"/>
    </row>
    <row r="7" spans="1:28" ht="19.5" customHeight="1">
      <c r="A7" s="2"/>
      <c r="B7" s="212"/>
      <c r="C7" s="23" t="s">
        <v>101</v>
      </c>
      <c r="D7" s="24"/>
      <c r="E7" s="25"/>
      <c r="F7" s="26"/>
      <c r="G7" s="27">
        <f>'B2.1'!Q17</f>
        <v>10</v>
      </c>
      <c r="H7" s="28" t="s">
        <v>5</v>
      </c>
      <c r="I7" s="29">
        <f>'B2.1'!P17</f>
        <v>1</v>
      </c>
      <c r="J7" s="27">
        <f>'B3.1'!Q17</f>
        <v>8</v>
      </c>
      <c r="K7" s="28" t="s">
        <v>5</v>
      </c>
      <c r="L7" s="29">
        <f>'B3.1'!P17</f>
        <v>4</v>
      </c>
      <c r="M7" s="27">
        <f>'B1.4'!P17</f>
        <v>10</v>
      </c>
      <c r="N7" s="28" t="s">
        <v>5</v>
      </c>
      <c r="O7" s="29">
        <f>'B1.4'!Q17</f>
        <v>0</v>
      </c>
      <c r="P7" s="30"/>
      <c r="Q7" s="31"/>
      <c r="R7" s="32"/>
      <c r="S7" s="33">
        <f>G7+J7+M7</f>
        <v>28</v>
      </c>
      <c r="T7" s="34" t="s">
        <v>5</v>
      </c>
      <c r="U7" s="32">
        <f>I7+L7+O7</f>
        <v>5</v>
      </c>
      <c r="V7" s="35"/>
      <c r="W7" s="36"/>
      <c r="X7" s="37"/>
      <c r="Y7" s="206"/>
      <c r="Z7" s="221"/>
      <c r="AA7" s="2"/>
      <c r="AB7" s="2"/>
    </row>
    <row r="8" spans="1:28" ht="19.5" customHeight="1" thickBot="1">
      <c r="A8" s="2"/>
      <c r="B8" s="213"/>
      <c r="C8" s="38" t="s">
        <v>102</v>
      </c>
      <c r="D8" s="39"/>
      <c r="E8" s="40"/>
      <c r="F8" s="41"/>
      <c r="G8" s="42">
        <f>'B2.1'!O17</f>
        <v>235</v>
      </c>
      <c r="H8" s="43" t="s">
        <v>5</v>
      </c>
      <c r="I8" s="44">
        <f>'B2.1'!N17</f>
        <v>166</v>
      </c>
      <c r="J8" s="42">
        <f>'B3.1'!O17</f>
        <v>194</v>
      </c>
      <c r="K8" s="43" t="s">
        <v>5</v>
      </c>
      <c r="L8" s="44">
        <f>'B3.1'!N17</f>
        <v>186</v>
      </c>
      <c r="M8" s="42">
        <f>'B1.4'!N17</f>
        <v>210</v>
      </c>
      <c r="N8" s="43" t="s">
        <v>5</v>
      </c>
      <c r="O8" s="44">
        <f>'B1.4'!O17</f>
        <v>142</v>
      </c>
      <c r="P8" s="45">
        <f>G8+J8+M8</f>
        <v>639</v>
      </c>
      <c r="Q8" s="46" t="s">
        <v>5</v>
      </c>
      <c r="R8" s="47">
        <f>I8+L8+O8</f>
        <v>494</v>
      </c>
      <c r="S8" s="48"/>
      <c r="T8" s="49"/>
      <c r="U8" s="50"/>
      <c r="V8" s="51"/>
      <c r="W8" s="52"/>
      <c r="X8" s="53"/>
      <c r="Y8" s="207"/>
      <c r="Z8" s="222"/>
      <c r="AA8" s="2"/>
      <c r="AB8" s="2"/>
    </row>
    <row r="9" spans="1:28" ht="19.5" customHeight="1">
      <c r="A9" s="2"/>
      <c r="B9" s="211">
        <v>2</v>
      </c>
      <c r="C9" s="9"/>
      <c r="D9" s="54">
        <f>I6</f>
        <v>0</v>
      </c>
      <c r="E9" s="14" t="s">
        <v>5</v>
      </c>
      <c r="F9" s="55">
        <f>G6</f>
        <v>5</v>
      </c>
      <c r="G9" s="56"/>
      <c r="H9" s="11"/>
      <c r="I9" s="12"/>
      <c r="J9" s="13">
        <f>'B2.3'!R17</f>
        <v>3</v>
      </c>
      <c r="K9" s="14" t="s">
        <v>5</v>
      </c>
      <c r="L9" s="15">
        <f>'B2.3'!S17</f>
        <v>2</v>
      </c>
      <c r="M9" s="13">
        <f>'B4.2'!$S$17</f>
        <v>2</v>
      </c>
      <c r="N9" s="14" t="s">
        <v>5</v>
      </c>
      <c r="O9" s="15">
        <f>'B4.2'!$R$17</f>
        <v>3</v>
      </c>
      <c r="P9" s="16"/>
      <c r="Q9" s="17"/>
      <c r="R9" s="18"/>
      <c r="S9" s="19"/>
      <c r="T9" s="17"/>
      <c r="U9" s="20"/>
      <c r="V9" s="21">
        <f>D9+J9+M9</f>
        <v>5</v>
      </c>
      <c r="W9" s="22" t="s">
        <v>5</v>
      </c>
      <c r="X9" s="18">
        <f>F9+L9+O9</f>
        <v>10</v>
      </c>
      <c r="Y9" s="205">
        <v>1</v>
      </c>
      <c r="Z9" s="220" t="s">
        <v>299</v>
      </c>
      <c r="AA9" s="2"/>
      <c r="AB9" s="2"/>
    </row>
    <row r="10" spans="1:28" ht="19.5" customHeight="1">
      <c r="A10" s="2"/>
      <c r="B10" s="212"/>
      <c r="C10" s="23" t="s">
        <v>103</v>
      </c>
      <c r="D10" s="57">
        <f>I7</f>
        <v>1</v>
      </c>
      <c r="E10" s="28" t="s">
        <v>5</v>
      </c>
      <c r="F10" s="58">
        <f>G7</f>
        <v>10</v>
      </c>
      <c r="G10" s="59"/>
      <c r="H10" s="25"/>
      <c r="I10" s="26"/>
      <c r="J10" s="27">
        <f>'B2.3'!P17</f>
        <v>7</v>
      </c>
      <c r="K10" s="28" t="s">
        <v>5</v>
      </c>
      <c r="L10" s="29">
        <f>'B2.3'!Q17</f>
        <v>5</v>
      </c>
      <c r="M10" s="27">
        <f>'B4.2'!$Q$17</f>
        <v>6</v>
      </c>
      <c r="N10" s="28" t="s">
        <v>5</v>
      </c>
      <c r="O10" s="29">
        <f>'B4.2'!$P$17</f>
        <v>7</v>
      </c>
      <c r="P10" s="30"/>
      <c r="Q10" s="31"/>
      <c r="R10" s="32"/>
      <c r="S10" s="33">
        <f>D10+J10+M10</f>
        <v>14</v>
      </c>
      <c r="T10" s="34" t="s">
        <v>5</v>
      </c>
      <c r="U10" s="32">
        <f>F10+L10+O10</f>
        <v>22</v>
      </c>
      <c r="V10" s="35"/>
      <c r="W10" s="36"/>
      <c r="X10" s="37"/>
      <c r="Y10" s="206"/>
      <c r="Z10" s="221"/>
      <c r="AA10" s="2"/>
      <c r="AB10" s="2"/>
    </row>
    <row r="11" spans="1:31" ht="19.5" customHeight="1" thickBot="1">
      <c r="A11" s="2"/>
      <c r="B11" s="213"/>
      <c r="C11" s="38" t="s">
        <v>98</v>
      </c>
      <c r="D11" s="60">
        <f>I8</f>
        <v>166</v>
      </c>
      <c r="E11" s="43" t="s">
        <v>5</v>
      </c>
      <c r="F11" s="61">
        <f>G8</f>
        <v>235</v>
      </c>
      <c r="G11" s="62"/>
      <c r="H11" s="40"/>
      <c r="I11" s="41"/>
      <c r="J11" s="42">
        <f>'B2.3'!N17</f>
        <v>224</v>
      </c>
      <c r="K11" s="43" t="s">
        <v>5</v>
      </c>
      <c r="L11" s="44">
        <f>'B2.3'!O17</f>
        <v>204</v>
      </c>
      <c r="M11" s="42">
        <f>'B4.2'!$O$17</f>
        <v>245</v>
      </c>
      <c r="N11" s="43" t="s">
        <v>5</v>
      </c>
      <c r="O11" s="44">
        <f>'B4.2'!$N$17</f>
        <v>233</v>
      </c>
      <c r="P11" s="45">
        <f>D11+J11+M11</f>
        <v>635</v>
      </c>
      <c r="Q11" s="46" t="s">
        <v>5</v>
      </c>
      <c r="R11" s="47">
        <f>F11+L11+O11</f>
        <v>672</v>
      </c>
      <c r="S11" s="48"/>
      <c r="T11" s="49"/>
      <c r="U11" s="50"/>
      <c r="V11" s="51"/>
      <c r="W11" s="52"/>
      <c r="X11" s="53"/>
      <c r="Y11" s="207"/>
      <c r="Z11" s="222"/>
      <c r="AA11" s="2"/>
      <c r="AB11" s="2"/>
      <c r="AD11" s="63"/>
      <c r="AE11" s="63"/>
    </row>
    <row r="12" spans="1:31" ht="19.5" customHeight="1">
      <c r="A12" s="2"/>
      <c r="B12" s="211">
        <v>3</v>
      </c>
      <c r="C12" s="176" t="s">
        <v>104</v>
      </c>
      <c r="D12" s="54">
        <f>L6</f>
        <v>1</v>
      </c>
      <c r="E12" s="14" t="s">
        <v>5</v>
      </c>
      <c r="F12" s="15">
        <f>J6</f>
        <v>4</v>
      </c>
      <c r="G12" s="13">
        <f>L9</f>
        <v>2</v>
      </c>
      <c r="H12" s="14" t="s">
        <v>5</v>
      </c>
      <c r="I12" s="15">
        <f>J9</f>
        <v>3</v>
      </c>
      <c r="J12" s="56"/>
      <c r="K12" s="11"/>
      <c r="L12" s="12"/>
      <c r="M12" s="13">
        <f>'B3.4'!R17</f>
        <v>0</v>
      </c>
      <c r="N12" s="14" t="s">
        <v>5</v>
      </c>
      <c r="O12" s="15">
        <f>'B3.4'!S17</f>
        <v>5</v>
      </c>
      <c r="P12" s="147"/>
      <c r="Q12" s="148"/>
      <c r="R12" s="149"/>
      <c r="S12" s="150"/>
      <c r="T12" s="145"/>
      <c r="U12" s="151"/>
      <c r="V12" s="21">
        <f>D12+G12+M12</f>
        <v>3</v>
      </c>
      <c r="W12" s="22" t="s">
        <v>5</v>
      </c>
      <c r="X12" s="18">
        <f>F12+I12+O12</f>
        <v>12</v>
      </c>
      <c r="Y12" s="205">
        <v>0</v>
      </c>
      <c r="Z12" s="220" t="s">
        <v>300</v>
      </c>
      <c r="AA12" s="2"/>
      <c r="AB12" s="2"/>
      <c r="AD12" s="63"/>
      <c r="AE12" s="63"/>
    </row>
    <row r="13" spans="1:31" ht="19.5" customHeight="1">
      <c r="A13" s="2"/>
      <c r="B13" s="212"/>
      <c r="C13" s="176" t="s">
        <v>105</v>
      </c>
      <c r="D13" s="57">
        <f>L7</f>
        <v>4</v>
      </c>
      <c r="E13" s="28" t="s">
        <v>5</v>
      </c>
      <c r="F13" s="29">
        <f>J7</f>
        <v>8</v>
      </c>
      <c r="G13" s="27">
        <f>L10</f>
        <v>5</v>
      </c>
      <c r="H13" s="28" t="s">
        <v>5</v>
      </c>
      <c r="I13" s="29">
        <f>J10</f>
        <v>7</v>
      </c>
      <c r="J13" s="59"/>
      <c r="K13" s="25"/>
      <c r="L13" s="26"/>
      <c r="M13" s="27">
        <f>'B3.4'!P17</f>
        <v>2</v>
      </c>
      <c r="N13" s="28" t="s">
        <v>5</v>
      </c>
      <c r="O13" s="29">
        <f>'B3.4'!Q17</f>
        <v>10</v>
      </c>
      <c r="P13" s="147"/>
      <c r="Q13" s="148"/>
      <c r="R13" s="149"/>
      <c r="S13" s="33">
        <f>D13+G13+M13</f>
        <v>11</v>
      </c>
      <c r="T13" s="34" t="s">
        <v>5</v>
      </c>
      <c r="U13" s="32">
        <f>F13+I13+O13</f>
        <v>25</v>
      </c>
      <c r="V13" s="35"/>
      <c r="W13" s="36"/>
      <c r="X13" s="37"/>
      <c r="Y13" s="206"/>
      <c r="Z13" s="221"/>
      <c r="AA13" s="2"/>
      <c r="AB13" s="2"/>
      <c r="AD13" s="63"/>
      <c r="AE13" s="63"/>
    </row>
    <row r="14" spans="1:31" ht="19.5" customHeight="1" thickBot="1">
      <c r="A14" s="2"/>
      <c r="B14" s="213"/>
      <c r="C14" s="146" t="s">
        <v>106</v>
      </c>
      <c r="D14" s="60">
        <f>L8</f>
        <v>186</v>
      </c>
      <c r="E14" s="43" t="s">
        <v>5</v>
      </c>
      <c r="F14" s="44">
        <f>J8</f>
        <v>194</v>
      </c>
      <c r="G14" s="42">
        <f>L11</f>
        <v>204</v>
      </c>
      <c r="H14" s="43" t="s">
        <v>5</v>
      </c>
      <c r="I14" s="44">
        <f>J11</f>
        <v>224</v>
      </c>
      <c r="J14" s="59"/>
      <c r="K14" s="25"/>
      <c r="L14" s="26"/>
      <c r="M14" s="42">
        <f>'B3.4'!N17</f>
        <v>163</v>
      </c>
      <c r="N14" s="43" t="s">
        <v>5</v>
      </c>
      <c r="O14" s="44">
        <f>'B3.4'!O17</f>
        <v>237</v>
      </c>
      <c r="P14" s="147">
        <f>D14+G14+M14</f>
        <v>553</v>
      </c>
      <c r="Q14" s="148"/>
      <c r="R14" s="149">
        <f>F14+I14+O14</f>
        <v>655</v>
      </c>
      <c r="S14" s="150"/>
      <c r="T14" s="145"/>
      <c r="U14" s="151"/>
      <c r="V14" s="35"/>
      <c r="W14" s="36"/>
      <c r="X14" s="37"/>
      <c r="Y14" s="207"/>
      <c r="Z14" s="222"/>
      <c r="AA14" s="2"/>
      <c r="AB14" s="2"/>
      <c r="AD14" s="63"/>
      <c r="AE14" s="63"/>
    </row>
    <row r="15" spans="1:31" ht="19.5" customHeight="1">
      <c r="A15" s="2"/>
      <c r="B15" s="211">
        <v>4</v>
      </c>
      <c r="C15" s="9" t="s">
        <v>99</v>
      </c>
      <c r="D15" s="54">
        <f>O6</f>
        <v>0</v>
      </c>
      <c r="E15" s="14" t="s">
        <v>5</v>
      </c>
      <c r="F15" s="15">
        <f>M6</f>
        <v>5</v>
      </c>
      <c r="G15" s="13">
        <f>O9</f>
        <v>3</v>
      </c>
      <c r="H15" s="14" t="s">
        <v>5</v>
      </c>
      <c r="I15" s="15">
        <f>M9</f>
        <v>2</v>
      </c>
      <c r="J15" s="13">
        <f>O12</f>
        <v>5</v>
      </c>
      <c r="K15" s="14" t="s">
        <v>5</v>
      </c>
      <c r="L15" s="55">
        <f>M12</f>
        <v>0</v>
      </c>
      <c r="M15" s="56"/>
      <c r="N15" s="11"/>
      <c r="O15" s="12"/>
      <c r="P15" s="16"/>
      <c r="Q15" s="17"/>
      <c r="R15" s="18"/>
      <c r="S15" s="19"/>
      <c r="T15" s="17"/>
      <c r="U15" s="20"/>
      <c r="V15" s="21">
        <f>D15+G15+J15</f>
        <v>8</v>
      </c>
      <c r="W15" s="22" t="s">
        <v>5</v>
      </c>
      <c r="X15" s="18">
        <f>F15+I15+L15</f>
        <v>7</v>
      </c>
      <c r="Y15" s="205">
        <v>2</v>
      </c>
      <c r="Z15" s="223" t="s">
        <v>297</v>
      </c>
      <c r="AA15" s="2"/>
      <c r="AB15" s="64"/>
      <c r="AD15" s="63"/>
      <c r="AE15" s="63"/>
    </row>
    <row r="16" spans="1:31" ht="19.5" customHeight="1">
      <c r="A16" s="2"/>
      <c r="B16" s="212"/>
      <c r="C16" s="23" t="s">
        <v>107</v>
      </c>
      <c r="D16" s="57">
        <f>O7</f>
        <v>0</v>
      </c>
      <c r="E16" s="28" t="s">
        <v>5</v>
      </c>
      <c r="F16" s="29">
        <f>M7</f>
        <v>10</v>
      </c>
      <c r="G16" s="27">
        <f>O10</f>
        <v>7</v>
      </c>
      <c r="H16" s="28" t="s">
        <v>5</v>
      </c>
      <c r="I16" s="29">
        <f>M10</f>
        <v>6</v>
      </c>
      <c r="J16" s="27">
        <f>O13</f>
        <v>10</v>
      </c>
      <c r="K16" s="28" t="s">
        <v>5</v>
      </c>
      <c r="L16" s="58">
        <f>M13</f>
        <v>2</v>
      </c>
      <c r="M16" s="59"/>
      <c r="N16" s="25"/>
      <c r="O16" s="26"/>
      <c r="P16" s="30"/>
      <c r="Q16" s="31"/>
      <c r="R16" s="32"/>
      <c r="S16" s="33">
        <f>D16+G16+J16</f>
        <v>17</v>
      </c>
      <c r="T16" s="34" t="s">
        <v>5</v>
      </c>
      <c r="U16" s="32">
        <f>F16+I16+L16</f>
        <v>18</v>
      </c>
      <c r="V16" s="35"/>
      <c r="W16" s="36"/>
      <c r="X16" s="37"/>
      <c r="Y16" s="206"/>
      <c r="Z16" s="224"/>
      <c r="AA16" s="2"/>
      <c r="AB16" s="64"/>
      <c r="AD16" s="63"/>
      <c r="AE16" s="63"/>
    </row>
    <row r="17" spans="1:31" ht="19.5" customHeight="1" thickBot="1">
      <c r="A17" s="2"/>
      <c r="B17" s="213"/>
      <c r="C17" s="38" t="s">
        <v>98</v>
      </c>
      <c r="D17" s="60">
        <f>O8</f>
        <v>142</v>
      </c>
      <c r="E17" s="43" t="s">
        <v>5</v>
      </c>
      <c r="F17" s="44">
        <f>M8</f>
        <v>210</v>
      </c>
      <c r="G17" s="42">
        <f>O11</f>
        <v>233</v>
      </c>
      <c r="H17" s="43" t="s">
        <v>5</v>
      </c>
      <c r="I17" s="44">
        <f>M11</f>
        <v>245</v>
      </c>
      <c r="J17" s="42">
        <f>O14</f>
        <v>237</v>
      </c>
      <c r="K17" s="43" t="s">
        <v>5</v>
      </c>
      <c r="L17" s="61">
        <f>M14</f>
        <v>163</v>
      </c>
      <c r="M17" s="62"/>
      <c r="N17" s="40"/>
      <c r="O17" s="154"/>
      <c r="P17" s="45">
        <f>D17+G17+J17</f>
        <v>612</v>
      </c>
      <c r="Q17" s="46" t="s">
        <v>5</v>
      </c>
      <c r="R17" s="47">
        <f>F17+I17+L17</f>
        <v>618</v>
      </c>
      <c r="S17" s="48"/>
      <c r="T17" s="49"/>
      <c r="U17" s="50"/>
      <c r="V17" s="51"/>
      <c r="W17" s="52"/>
      <c r="X17" s="53"/>
      <c r="Y17" s="207"/>
      <c r="Z17" s="225"/>
      <c r="AA17" s="2"/>
      <c r="AB17" s="64"/>
      <c r="AD17" s="63"/>
      <c r="AE17" s="63"/>
    </row>
    <row r="18" spans="1:33" ht="12.75">
      <c r="A18" s="2"/>
      <c r="C18" s="2"/>
      <c r="D18" s="226" t="s">
        <v>7</v>
      </c>
      <c r="E18" s="227"/>
      <c r="F18" s="228"/>
      <c r="G18" s="208" t="s">
        <v>8</v>
      </c>
      <c r="H18" s="209"/>
      <c r="I18" s="210"/>
      <c r="J18" s="208" t="s">
        <v>9</v>
      </c>
      <c r="K18" s="209"/>
      <c r="L18" s="210"/>
      <c r="M18" s="69"/>
      <c r="N18" s="69"/>
      <c r="O18" s="69"/>
      <c r="P18" s="152">
        <f>SUM(P6:P17)</f>
        <v>2439</v>
      </c>
      <c r="Q18" s="152"/>
      <c r="R18" s="153">
        <f>SUM(R6:R17)</f>
        <v>2439</v>
      </c>
      <c r="S18" s="152">
        <f>SUM(S6:S17)</f>
        <v>70</v>
      </c>
      <c r="T18" s="152"/>
      <c r="U18" s="153">
        <f>SUM(U6:U17)</f>
        <v>70</v>
      </c>
      <c r="V18" s="152">
        <f>SUM(V6:V17)</f>
        <v>30</v>
      </c>
      <c r="W18" s="152"/>
      <c r="X18" s="153">
        <f>SUM(X6:X17)</f>
        <v>30</v>
      </c>
      <c r="Y18" s="2"/>
      <c r="Z18" s="2"/>
      <c r="AA18" s="2"/>
      <c r="AB18" s="2"/>
      <c r="AD18" s="63"/>
      <c r="AE18" s="63"/>
      <c r="AF18" s="63"/>
      <c r="AG18" s="63"/>
    </row>
    <row r="19" spans="1:33" ht="12.75">
      <c r="A19" s="2"/>
      <c r="C19" s="65" t="s">
        <v>10</v>
      </c>
      <c r="D19" s="202" t="s">
        <v>40</v>
      </c>
      <c r="E19" s="203"/>
      <c r="F19" s="204"/>
      <c r="G19" s="202" t="s">
        <v>87</v>
      </c>
      <c r="H19" s="203"/>
      <c r="I19" s="204"/>
      <c r="J19" s="202" t="s">
        <v>88</v>
      </c>
      <c r="K19" s="203"/>
      <c r="L19" s="204"/>
      <c r="M19" s="69"/>
      <c r="N19" s="69"/>
      <c r="O19" s="69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  <c r="AB19" s="2"/>
      <c r="AF19" s="63"/>
      <c r="AG19" s="63"/>
    </row>
    <row r="20" spans="1:33" ht="12.75">
      <c r="A20" s="2"/>
      <c r="C20" s="2"/>
      <c r="D20" s="199" t="s">
        <v>11</v>
      </c>
      <c r="E20" s="200"/>
      <c r="F20" s="201"/>
      <c r="G20" s="199" t="s">
        <v>12</v>
      </c>
      <c r="H20" s="200"/>
      <c r="I20" s="201"/>
      <c r="J20" s="199" t="s">
        <v>89</v>
      </c>
      <c r="K20" s="200"/>
      <c r="L20" s="201"/>
      <c r="M20" s="69"/>
      <c r="N20" s="69"/>
      <c r="O20" s="69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7"/>
      <c r="AB20" s="2"/>
      <c r="AF20" s="63"/>
      <c r="AG20" s="63"/>
    </row>
    <row r="21" spans="1:33" ht="12.75">
      <c r="A21" s="2"/>
      <c r="C21" s="67"/>
      <c r="D21" s="68"/>
      <c r="E21" s="68"/>
      <c r="F21" s="68"/>
      <c r="G21" s="68"/>
      <c r="H21" s="68"/>
      <c r="I21" s="68"/>
      <c r="J21" s="69"/>
      <c r="K21" s="69"/>
      <c r="L21" s="69"/>
      <c r="M21" s="69"/>
      <c r="N21" s="69"/>
      <c r="O21" s="69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7"/>
      <c r="AB21" s="2"/>
      <c r="AF21" s="63"/>
      <c r="AG21" s="63"/>
    </row>
    <row r="22" spans="1:33" ht="12.75">
      <c r="A22" s="2"/>
      <c r="C22" s="67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7"/>
      <c r="AB22" s="2"/>
      <c r="AF22" s="63"/>
      <c r="AG22" s="63"/>
    </row>
    <row r="23" spans="1:33" ht="12.75">
      <c r="A23" s="2"/>
      <c r="C23" s="67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2"/>
      <c r="AB23" s="2"/>
      <c r="AG23" s="63"/>
    </row>
    <row r="24" spans="1:33" ht="12.75">
      <c r="A24" s="2"/>
      <c r="C24" s="2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7"/>
      <c r="Q24" s="67"/>
      <c r="R24" s="67"/>
      <c r="S24" s="67"/>
      <c r="T24" s="67"/>
      <c r="U24" s="2"/>
      <c r="V24" s="2"/>
      <c r="W24" s="2"/>
      <c r="X24" s="2"/>
      <c r="Y24" s="2"/>
      <c r="Z24" s="2"/>
      <c r="AA24" s="2"/>
      <c r="AB24" s="2"/>
      <c r="AG24" s="63"/>
    </row>
    <row r="25" spans="1:33" ht="12.75">
      <c r="A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67"/>
      <c r="V25" s="67"/>
      <c r="W25" s="67"/>
      <c r="X25" s="2"/>
      <c r="Y25" s="2"/>
      <c r="Z25" s="2"/>
      <c r="AA25" s="2"/>
      <c r="AB25" s="2"/>
      <c r="AG25" s="63"/>
    </row>
    <row r="26" spans="15:23" ht="12.75">
      <c r="O26" s="63"/>
      <c r="P26" s="63"/>
      <c r="Q26" s="63"/>
      <c r="R26" s="63"/>
      <c r="S26" s="63"/>
      <c r="T26" s="63"/>
      <c r="U26" s="63"/>
      <c r="V26" s="63"/>
      <c r="W26" s="63"/>
    </row>
    <row r="27" spans="31:32" ht="12.75">
      <c r="AE27" s="63"/>
      <c r="AF27" s="63"/>
    </row>
  </sheetData>
  <sheetProtection/>
  <mergeCells count="29">
    <mergeCell ref="O3:Z3"/>
    <mergeCell ref="D5:F5"/>
    <mergeCell ref="G5:I5"/>
    <mergeCell ref="J5:L5"/>
    <mergeCell ref="M5:O5"/>
    <mergeCell ref="P5:R5"/>
    <mergeCell ref="S5:U5"/>
    <mergeCell ref="V5:X5"/>
    <mergeCell ref="B6:B8"/>
    <mergeCell ref="Y6:Y8"/>
    <mergeCell ref="Z6:Z8"/>
    <mergeCell ref="B9:B11"/>
    <mergeCell ref="Y9:Y11"/>
    <mergeCell ref="Z9:Z11"/>
    <mergeCell ref="B12:B14"/>
    <mergeCell ref="Y12:Y14"/>
    <mergeCell ref="Z12:Z14"/>
    <mergeCell ref="B15:B17"/>
    <mergeCell ref="Y15:Y17"/>
    <mergeCell ref="Z15:Z17"/>
    <mergeCell ref="D20:F20"/>
    <mergeCell ref="G20:I20"/>
    <mergeCell ref="J20:L20"/>
    <mergeCell ref="D18:F18"/>
    <mergeCell ref="G18:I18"/>
    <mergeCell ref="J18:L18"/>
    <mergeCell ref="D19:F19"/>
    <mergeCell ref="G19:I19"/>
    <mergeCell ref="J19:L19"/>
  </mergeCells>
  <printOptions horizontalCentered="1" verticalCentered="1"/>
  <pageMargins left="0.1968503937007874" right="0.2362204724409449" top="0.6692913385826772" bottom="0.31496062992125984" header="0.5118110236220472" footer="0.5118110236220472"/>
  <pageSetup fitToHeight="1" fitToWidth="1" horizontalDpi="150" verticalDpi="15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118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119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117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175</v>
      </c>
      <c r="D12" s="109" t="s">
        <v>170</v>
      </c>
      <c r="E12" s="110">
        <v>21</v>
      </c>
      <c r="F12" s="111" t="s">
        <v>5</v>
      </c>
      <c r="G12" s="112">
        <v>6</v>
      </c>
      <c r="H12" s="110">
        <v>21</v>
      </c>
      <c r="I12" s="111" t="s">
        <v>5</v>
      </c>
      <c r="J12" s="112">
        <v>13</v>
      </c>
      <c r="K12" s="110"/>
      <c r="L12" s="111" t="s">
        <v>5</v>
      </c>
      <c r="M12" s="113"/>
      <c r="N12" s="114">
        <f>E12+H12+K12</f>
        <v>42</v>
      </c>
      <c r="O12" s="115">
        <f>G12+J12+M12</f>
        <v>19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176</v>
      </c>
      <c r="D13" s="121" t="s">
        <v>171</v>
      </c>
      <c r="E13" s="110">
        <v>21</v>
      </c>
      <c r="F13" s="122" t="s">
        <v>5</v>
      </c>
      <c r="G13" s="112">
        <v>16</v>
      </c>
      <c r="H13" s="110">
        <v>21</v>
      </c>
      <c r="I13" s="122" t="s">
        <v>5</v>
      </c>
      <c r="J13" s="112">
        <v>16</v>
      </c>
      <c r="K13" s="110"/>
      <c r="L13" s="122" t="s">
        <v>5</v>
      </c>
      <c r="M13" s="112"/>
      <c r="N13" s="114">
        <f>E13+H13+K13</f>
        <v>42</v>
      </c>
      <c r="O13" s="115">
        <f>G13+J13+M13</f>
        <v>32</v>
      </c>
      <c r="P13" s="123">
        <f>IF(E13&gt;G13,1,0)+IF(H13&gt;J13,1,0)+IF(K13&gt;M13,1,0)</f>
        <v>2</v>
      </c>
      <c r="Q13" s="124">
        <f>IF(E13&lt;G13,1,0)+IF(H13&lt;J13,1,0)+IF(K13&lt;M13,1,0)</f>
        <v>0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177</v>
      </c>
      <c r="D14" s="121" t="s">
        <v>172</v>
      </c>
      <c r="E14" s="110">
        <v>21</v>
      </c>
      <c r="F14" s="122" t="s">
        <v>5</v>
      </c>
      <c r="G14" s="112">
        <v>13</v>
      </c>
      <c r="H14" s="110">
        <v>21</v>
      </c>
      <c r="I14" s="122" t="s">
        <v>5</v>
      </c>
      <c r="J14" s="112">
        <v>15</v>
      </c>
      <c r="K14" s="110"/>
      <c r="L14" s="122" t="s">
        <v>5</v>
      </c>
      <c r="M14" s="112"/>
      <c r="N14" s="114">
        <f>E14+H14+K14</f>
        <v>42</v>
      </c>
      <c r="O14" s="115">
        <f>G14+J14+M14</f>
        <v>28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178</v>
      </c>
      <c r="D15" s="121" t="s">
        <v>173</v>
      </c>
      <c r="E15" s="110">
        <v>21</v>
      </c>
      <c r="F15" s="122" t="s">
        <v>5</v>
      </c>
      <c r="G15" s="112">
        <v>14</v>
      </c>
      <c r="H15" s="110">
        <v>21</v>
      </c>
      <c r="I15" s="122" t="s">
        <v>5</v>
      </c>
      <c r="J15" s="112">
        <v>18</v>
      </c>
      <c r="K15" s="110"/>
      <c r="L15" s="122" t="s">
        <v>5</v>
      </c>
      <c r="M15" s="112"/>
      <c r="N15" s="114">
        <f>E15+H15+K15</f>
        <v>42</v>
      </c>
      <c r="O15" s="115">
        <f>G15+J15+M15</f>
        <v>32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179</v>
      </c>
      <c r="D16" s="121" t="s">
        <v>174</v>
      </c>
      <c r="E16" s="110">
        <v>21</v>
      </c>
      <c r="F16" s="126" t="s">
        <v>5</v>
      </c>
      <c r="G16" s="112">
        <v>18</v>
      </c>
      <c r="H16" s="110">
        <v>21</v>
      </c>
      <c r="I16" s="126" t="s">
        <v>5</v>
      </c>
      <c r="J16" s="112">
        <v>13</v>
      </c>
      <c r="K16" s="110"/>
      <c r="L16" s="126" t="s">
        <v>5</v>
      </c>
      <c r="M16" s="127"/>
      <c r="N16" s="114">
        <f>E16+H16+K16</f>
        <v>42</v>
      </c>
      <c r="O16" s="115">
        <f>G16+J16+M16</f>
        <v>31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HBK Roskilde (Denmark)</v>
      </c>
      <c r="D17" s="17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210</v>
      </c>
      <c r="O17" s="132">
        <f t="shared" si="0"/>
        <v>142</v>
      </c>
      <c r="P17" s="133">
        <f t="shared" si="0"/>
        <v>10</v>
      </c>
      <c r="Q17" s="134">
        <f t="shared" si="0"/>
        <v>0</v>
      </c>
      <c r="R17" s="133">
        <f t="shared" si="0"/>
        <v>5</v>
      </c>
      <c r="S17" s="132">
        <f t="shared" si="0"/>
        <v>0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150" verticalDpi="15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120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121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117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185</v>
      </c>
      <c r="D12" s="109" t="s">
        <v>180</v>
      </c>
      <c r="E12" s="110">
        <v>16</v>
      </c>
      <c r="F12" s="111" t="s">
        <v>5</v>
      </c>
      <c r="G12" s="112">
        <v>21</v>
      </c>
      <c r="H12" s="110">
        <v>21</v>
      </c>
      <c r="I12" s="111" t="s">
        <v>5</v>
      </c>
      <c r="J12" s="112">
        <v>14</v>
      </c>
      <c r="K12" s="110">
        <v>14</v>
      </c>
      <c r="L12" s="111" t="s">
        <v>5</v>
      </c>
      <c r="M12" s="113">
        <v>21</v>
      </c>
      <c r="N12" s="114">
        <f>E12+H12+K12</f>
        <v>51</v>
      </c>
      <c r="O12" s="115">
        <f>G12+J12+M12</f>
        <v>56</v>
      </c>
      <c r="P12" s="116">
        <f>IF(E12&gt;G12,1,0)+IF(H12&gt;J12,1,0)+IF(K12&gt;M12,1,0)</f>
        <v>1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186</v>
      </c>
      <c r="D13" s="121" t="s">
        <v>181</v>
      </c>
      <c r="E13" s="110">
        <v>18</v>
      </c>
      <c r="F13" s="122" t="s">
        <v>5</v>
      </c>
      <c r="G13" s="112">
        <v>21</v>
      </c>
      <c r="H13" s="110">
        <v>15</v>
      </c>
      <c r="I13" s="122" t="s">
        <v>5</v>
      </c>
      <c r="J13" s="112">
        <v>21</v>
      </c>
      <c r="K13" s="110"/>
      <c r="L13" s="122" t="s">
        <v>5</v>
      </c>
      <c r="M13" s="112"/>
      <c r="N13" s="114">
        <f>E13+H13+K13</f>
        <v>33</v>
      </c>
      <c r="O13" s="115">
        <f>G13+J13+M13</f>
        <v>42</v>
      </c>
      <c r="P13" s="123">
        <f>IF(E13&gt;G13,1,0)+IF(H13&gt;J13,1,0)+IF(K13&gt;M13,1,0)</f>
        <v>0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187</v>
      </c>
      <c r="D14" s="121" t="s">
        <v>182</v>
      </c>
      <c r="E14" s="110">
        <v>21</v>
      </c>
      <c r="F14" s="122" t="s">
        <v>5</v>
      </c>
      <c r="G14" s="112">
        <v>17</v>
      </c>
      <c r="H14" s="110">
        <v>21</v>
      </c>
      <c r="I14" s="122" t="s">
        <v>5</v>
      </c>
      <c r="J14" s="112">
        <v>12</v>
      </c>
      <c r="K14" s="110"/>
      <c r="L14" s="122" t="s">
        <v>5</v>
      </c>
      <c r="M14" s="112"/>
      <c r="N14" s="114">
        <f>E14+H14+K14</f>
        <v>42</v>
      </c>
      <c r="O14" s="115">
        <f>G14+J14+M14</f>
        <v>29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188</v>
      </c>
      <c r="D15" s="121" t="s">
        <v>183</v>
      </c>
      <c r="E15" s="110">
        <v>14</v>
      </c>
      <c r="F15" s="122" t="s">
        <v>5</v>
      </c>
      <c r="G15" s="112">
        <v>21</v>
      </c>
      <c r="H15" s="110">
        <v>21</v>
      </c>
      <c r="I15" s="122" t="s">
        <v>5</v>
      </c>
      <c r="J15" s="112">
        <v>12</v>
      </c>
      <c r="K15" s="110">
        <v>21</v>
      </c>
      <c r="L15" s="122" t="s">
        <v>5</v>
      </c>
      <c r="M15" s="112">
        <v>18</v>
      </c>
      <c r="N15" s="114">
        <f>E15+H15+K15</f>
        <v>56</v>
      </c>
      <c r="O15" s="115">
        <f>G15+J15+M15</f>
        <v>51</v>
      </c>
      <c r="P15" s="123">
        <f>IF(E15&gt;G15,1,0)+IF(H15&gt;J15,1,0)+IF(K15&gt;M15,1,0)</f>
        <v>2</v>
      </c>
      <c r="Q15" s="124">
        <f>IF(E15&lt;G15,1,0)+IF(H15&lt;J15,1,0)+IF(K15&lt;M15,1,0)</f>
        <v>1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189</v>
      </c>
      <c r="D16" s="121" t="s">
        <v>184</v>
      </c>
      <c r="E16" s="110">
        <v>21</v>
      </c>
      <c r="F16" s="126" t="s">
        <v>5</v>
      </c>
      <c r="G16" s="112">
        <v>12</v>
      </c>
      <c r="H16" s="110">
        <v>21</v>
      </c>
      <c r="I16" s="126" t="s">
        <v>5</v>
      </c>
      <c r="J16" s="112">
        <v>14</v>
      </c>
      <c r="K16" s="110"/>
      <c r="L16" s="126" t="s">
        <v>5</v>
      </c>
      <c r="M16" s="127"/>
      <c r="N16" s="114">
        <f>E16+H16+K16</f>
        <v>42</v>
      </c>
      <c r="O16" s="115">
        <f>G16+J16+M16</f>
        <v>26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Výběr Plzně (Czech Republic)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224</v>
      </c>
      <c r="O17" s="132">
        <f t="shared" si="0"/>
        <v>204</v>
      </c>
      <c r="P17" s="133">
        <f t="shared" si="0"/>
        <v>7</v>
      </c>
      <c r="Q17" s="134">
        <f t="shared" si="0"/>
        <v>5</v>
      </c>
      <c r="R17" s="133">
        <f t="shared" si="0"/>
        <v>3</v>
      </c>
      <c r="S17" s="132">
        <f t="shared" si="0"/>
        <v>2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150" verticalDpi="15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119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120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191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201</v>
      </c>
      <c r="D12" s="108" t="s">
        <v>196</v>
      </c>
      <c r="E12" s="110">
        <v>18</v>
      </c>
      <c r="F12" s="111" t="s">
        <v>5</v>
      </c>
      <c r="G12" s="112">
        <v>21</v>
      </c>
      <c r="H12" s="110">
        <v>21</v>
      </c>
      <c r="I12" s="111" t="s">
        <v>5</v>
      </c>
      <c r="J12" s="112">
        <v>17</v>
      </c>
      <c r="K12" s="110">
        <v>12</v>
      </c>
      <c r="L12" s="111" t="s">
        <v>5</v>
      </c>
      <c r="M12" s="113">
        <v>21</v>
      </c>
      <c r="N12" s="114">
        <f>E12+H12+K12</f>
        <v>51</v>
      </c>
      <c r="O12" s="115">
        <f>G12+J12+M12</f>
        <v>59</v>
      </c>
      <c r="P12" s="116">
        <f>IF(E12&gt;G12,1,0)+IF(H12&gt;J12,1,0)+IF(K12&gt;M12,1,0)</f>
        <v>1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202</v>
      </c>
      <c r="D13" s="121" t="s">
        <v>195</v>
      </c>
      <c r="E13" s="110">
        <v>13</v>
      </c>
      <c r="F13" s="122" t="s">
        <v>5</v>
      </c>
      <c r="G13" s="112">
        <v>21</v>
      </c>
      <c r="H13" s="110">
        <v>21</v>
      </c>
      <c r="I13" s="122" t="s">
        <v>5</v>
      </c>
      <c r="J13" s="112">
        <v>18</v>
      </c>
      <c r="K13" s="110">
        <v>22</v>
      </c>
      <c r="L13" s="122" t="s">
        <v>5</v>
      </c>
      <c r="M13" s="112">
        <v>20</v>
      </c>
      <c r="N13" s="114">
        <f>E13+H13+K13</f>
        <v>56</v>
      </c>
      <c r="O13" s="115">
        <f>G13+J13+M13</f>
        <v>59</v>
      </c>
      <c r="P13" s="123">
        <f>IF(E13&gt;G13,1,0)+IF(H13&gt;J13,1,0)+IF(K13&gt;M13,1,0)</f>
        <v>2</v>
      </c>
      <c r="Q13" s="124">
        <f>IF(E13&lt;G13,1,0)+IF(H13&lt;J13,1,0)+IF(K13&lt;M13,1,0)</f>
        <v>1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203</v>
      </c>
      <c r="D14" s="121" t="s">
        <v>187</v>
      </c>
      <c r="E14" s="110">
        <v>21</v>
      </c>
      <c r="F14" s="122" t="s">
        <v>5</v>
      </c>
      <c r="G14" s="112">
        <v>17</v>
      </c>
      <c r="H14" s="110">
        <v>21</v>
      </c>
      <c r="I14" s="122" t="s">
        <v>5</v>
      </c>
      <c r="J14" s="112">
        <v>13</v>
      </c>
      <c r="K14" s="110"/>
      <c r="L14" s="122" t="s">
        <v>5</v>
      </c>
      <c r="M14" s="112"/>
      <c r="N14" s="114">
        <f>E14+H14+K14</f>
        <v>42</v>
      </c>
      <c r="O14" s="115">
        <f>G14+J14+M14</f>
        <v>30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80" t="s">
        <v>204</v>
      </c>
      <c r="D15" s="121" t="s">
        <v>188</v>
      </c>
      <c r="E15" s="110">
        <v>7</v>
      </c>
      <c r="F15" s="122" t="s">
        <v>5</v>
      </c>
      <c r="G15" s="112">
        <v>21</v>
      </c>
      <c r="H15" s="110">
        <v>16</v>
      </c>
      <c r="I15" s="122" t="s">
        <v>5</v>
      </c>
      <c r="J15" s="112">
        <v>21</v>
      </c>
      <c r="K15" s="110"/>
      <c r="L15" s="122" t="s">
        <v>5</v>
      </c>
      <c r="M15" s="112"/>
      <c r="N15" s="114">
        <f>E15+H15+K15</f>
        <v>23</v>
      </c>
      <c r="O15" s="115">
        <f>G15+J15+M15</f>
        <v>42</v>
      </c>
      <c r="P15" s="123">
        <f>IF(E15&gt;G15,1,0)+IF(H15&gt;J15,1,0)+IF(K15&gt;M15,1,0)</f>
        <v>0</v>
      </c>
      <c r="Q15" s="124">
        <f>IF(E15&lt;G15,1,0)+IF(H15&lt;J15,1,0)+IF(K15&lt;M15,1,0)</f>
        <v>2</v>
      </c>
      <c r="R15" s="125">
        <f>IF(P15+Q15&lt;2,0,IF(P15&gt;Q15,1,0))</f>
        <v>0</v>
      </c>
      <c r="S15" s="124">
        <f>IF(P15+Q15&lt;2,0,IF(P15&lt;Q15,1,0))</f>
        <v>1</v>
      </c>
      <c r="T15" s="120"/>
    </row>
    <row r="16" spans="2:20" ht="30" customHeight="1" thickBot="1">
      <c r="B16" s="107" t="s">
        <v>31</v>
      </c>
      <c r="C16" s="121" t="s">
        <v>205</v>
      </c>
      <c r="D16" s="121" t="s">
        <v>194</v>
      </c>
      <c r="E16" s="110">
        <v>18</v>
      </c>
      <c r="F16" s="126" t="s">
        <v>5</v>
      </c>
      <c r="G16" s="112">
        <v>21</v>
      </c>
      <c r="H16" s="110">
        <v>22</v>
      </c>
      <c r="I16" s="126" t="s">
        <v>5</v>
      </c>
      <c r="J16" s="112">
        <v>20</v>
      </c>
      <c r="K16" s="110">
        <v>21</v>
      </c>
      <c r="L16" s="126" t="s">
        <v>5</v>
      </c>
      <c r="M16" s="127">
        <v>14</v>
      </c>
      <c r="N16" s="114">
        <f>E16+H16+K16</f>
        <v>61</v>
      </c>
      <c r="O16" s="115">
        <f>G16+J16+M16</f>
        <v>55</v>
      </c>
      <c r="P16" s="118">
        <f>IF(E16&gt;G16,1,0)+IF(H16&gt;J16,1,0)+IF(K16&gt;M16,1,0)</f>
        <v>2</v>
      </c>
      <c r="Q16" s="128">
        <f>IF(E16&lt;G16,1,0)+IF(H16&lt;J16,1,0)+IF(K16&lt;M16,1,0)</f>
        <v>1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">
        <v>119</v>
      </c>
      <c r="D17" s="17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233</v>
      </c>
      <c r="O17" s="132">
        <f t="shared" si="0"/>
        <v>245</v>
      </c>
      <c r="P17" s="133">
        <f t="shared" si="0"/>
        <v>7</v>
      </c>
      <c r="Q17" s="134">
        <f t="shared" si="0"/>
        <v>6</v>
      </c>
      <c r="R17" s="133">
        <f t="shared" si="0"/>
        <v>3</v>
      </c>
      <c r="S17" s="132">
        <f t="shared" si="0"/>
        <v>2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121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118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191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180</v>
      </c>
      <c r="D12" s="109" t="s">
        <v>211</v>
      </c>
      <c r="E12" s="110">
        <v>21</v>
      </c>
      <c r="F12" s="111" t="s">
        <v>5</v>
      </c>
      <c r="G12" s="112">
        <v>8</v>
      </c>
      <c r="H12" s="110">
        <v>13</v>
      </c>
      <c r="I12" s="111" t="s">
        <v>5</v>
      </c>
      <c r="J12" s="112">
        <v>21</v>
      </c>
      <c r="K12" s="110">
        <v>18</v>
      </c>
      <c r="L12" s="111" t="s">
        <v>5</v>
      </c>
      <c r="M12" s="113">
        <v>21</v>
      </c>
      <c r="N12" s="114">
        <f>E12+H12+K12</f>
        <v>52</v>
      </c>
      <c r="O12" s="115">
        <f>G12+J12+M12</f>
        <v>50</v>
      </c>
      <c r="P12" s="116">
        <f>IF(E12&gt;G12,1,0)+IF(H12&gt;J12,1,0)+IF(K12&gt;M12,1,0)</f>
        <v>1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215</v>
      </c>
      <c r="D13" s="121" t="s">
        <v>212</v>
      </c>
      <c r="E13" s="110">
        <v>6</v>
      </c>
      <c r="F13" s="122" t="s">
        <v>5</v>
      </c>
      <c r="G13" s="112">
        <v>21</v>
      </c>
      <c r="H13" s="110">
        <v>14</v>
      </c>
      <c r="I13" s="122" t="s">
        <v>5</v>
      </c>
      <c r="J13" s="112">
        <v>21</v>
      </c>
      <c r="K13" s="110"/>
      <c r="L13" s="122" t="s">
        <v>5</v>
      </c>
      <c r="M13" s="112"/>
      <c r="N13" s="114">
        <f>E13+H13+K13</f>
        <v>20</v>
      </c>
      <c r="O13" s="115">
        <f>G13+J13+M13</f>
        <v>42</v>
      </c>
      <c r="P13" s="123">
        <f>IF(E13&gt;G13,1,0)+IF(H13&gt;J13,1,0)+IF(K13&gt;M13,1,0)</f>
        <v>0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182</v>
      </c>
      <c r="D14" s="121" t="s">
        <v>210</v>
      </c>
      <c r="E14" s="110">
        <v>21</v>
      </c>
      <c r="F14" s="122" t="s">
        <v>5</v>
      </c>
      <c r="G14" s="112">
        <v>0</v>
      </c>
      <c r="H14" s="110">
        <v>21</v>
      </c>
      <c r="I14" s="122" t="s">
        <v>5</v>
      </c>
      <c r="J14" s="112">
        <v>0</v>
      </c>
      <c r="K14" s="110"/>
      <c r="L14" s="122" t="s">
        <v>5</v>
      </c>
      <c r="M14" s="112"/>
      <c r="N14" s="114">
        <f>E14+H14+K14</f>
        <v>42</v>
      </c>
      <c r="O14" s="115">
        <f>G14+J14+M14</f>
        <v>0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183</v>
      </c>
      <c r="D15" s="180" t="s">
        <v>213</v>
      </c>
      <c r="E15" s="110">
        <v>21</v>
      </c>
      <c r="F15" s="122" t="s">
        <v>5</v>
      </c>
      <c r="G15" s="112">
        <v>18</v>
      </c>
      <c r="H15" s="110">
        <v>17</v>
      </c>
      <c r="I15" s="122" t="s">
        <v>5</v>
      </c>
      <c r="J15" s="112">
        <v>21</v>
      </c>
      <c r="K15" s="110">
        <v>18</v>
      </c>
      <c r="L15" s="122" t="s">
        <v>5</v>
      </c>
      <c r="M15" s="112">
        <v>21</v>
      </c>
      <c r="N15" s="114">
        <f>E15+H15+K15</f>
        <v>56</v>
      </c>
      <c r="O15" s="115">
        <f>G15+J15+M15</f>
        <v>60</v>
      </c>
      <c r="P15" s="123">
        <f>IF(E15&gt;G15,1,0)+IF(H15&gt;J15,1,0)+IF(K15&gt;M15,1,0)</f>
        <v>1</v>
      </c>
      <c r="Q15" s="124">
        <f>IF(E15&lt;G15,1,0)+IF(H15&lt;J15,1,0)+IF(K15&lt;M15,1,0)</f>
        <v>2</v>
      </c>
      <c r="R15" s="125">
        <f>IF(P15+Q15&lt;2,0,IF(P15&gt;Q15,1,0))</f>
        <v>0</v>
      </c>
      <c r="S15" s="124">
        <f>IF(P15+Q15&lt;2,0,IF(P15&lt;Q15,1,0))</f>
        <v>1</v>
      </c>
      <c r="T15" s="120"/>
    </row>
    <row r="16" spans="2:20" ht="30" customHeight="1" thickBot="1">
      <c r="B16" s="107" t="s">
        <v>31</v>
      </c>
      <c r="C16" s="121" t="s">
        <v>216</v>
      </c>
      <c r="D16" s="121" t="s">
        <v>214</v>
      </c>
      <c r="E16" s="110">
        <v>9</v>
      </c>
      <c r="F16" s="126" t="s">
        <v>5</v>
      </c>
      <c r="G16" s="112">
        <v>21</v>
      </c>
      <c r="H16" s="110">
        <v>7</v>
      </c>
      <c r="I16" s="126" t="s">
        <v>5</v>
      </c>
      <c r="J16" s="112">
        <v>21</v>
      </c>
      <c r="K16" s="110"/>
      <c r="L16" s="126" t="s">
        <v>5</v>
      </c>
      <c r="M16" s="127"/>
      <c r="N16" s="114">
        <f>E16+H16+K16</f>
        <v>16</v>
      </c>
      <c r="O16" s="115">
        <f>G16+J16+M16</f>
        <v>42</v>
      </c>
      <c r="P16" s="118">
        <f>IF(E16&gt;G16,1,0)+IF(H16&gt;J16,1,0)+IF(K16&gt;M16,1,0)</f>
        <v>0</v>
      </c>
      <c r="Q16" s="128">
        <f>IF(E16&lt;G16,1,0)+IF(H16&lt;J16,1,0)+IF(K16&lt;M16,1,0)</f>
        <v>2</v>
      </c>
      <c r="R16" s="125">
        <f>IF(P16+Q16&lt;2,0,IF(P16&gt;Q16,1,0))</f>
        <v>0</v>
      </c>
      <c r="S16" s="124">
        <f>IF(P16+Q16&lt;2,0,IF(P16&lt;Q16,1,0))</f>
        <v>1</v>
      </c>
      <c r="T16" s="120"/>
    </row>
    <row r="17" spans="2:20" ht="34.5" customHeight="1" thickBot="1">
      <c r="B17" s="178" t="s">
        <v>86</v>
      </c>
      <c r="C17" s="177" t="s">
        <v>118</v>
      </c>
      <c r="D17" s="17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186</v>
      </c>
      <c r="O17" s="132">
        <f t="shared" si="0"/>
        <v>194</v>
      </c>
      <c r="P17" s="133">
        <f t="shared" si="0"/>
        <v>4</v>
      </c>
      <c r="Q17" s="134">
        <f t="shared" si="0"/>
        <v>8</v>
      </c>
      <c r="R17" s="133">
        <f t="shared" si="0"/>
        <v>1</v>
      </c>
      <c r="S17" s="132">
        <f t="shared" si="0"/>
        <v>4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182" t="s">
        <v>121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181" t="s">
        <v>119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301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9" t="s">
        <v>248</v>
      </c>
      <c r="D12" s="109" t="s">
        <v>201</v>
      </c>
      <c r="E12" s="110">
        <v>7</v>
      </c>
      <c r="F12" s="111" t="s">
        <v>5</v>
      </c>
      <c r="G12" s="112">
        <v>21</v>
      </c>
      <c r="H12" s="110">
        <v>7</v>
      </c>
      <c r="I12" s="111" t="s">
        <v>5</v>
      </c>
      <c r="J12" s="112">
        <v>21</v>
      </c>
      <c r="K12" s="110"/>
      <c r="L12" s="111" t="s">
        <v>5</v>
      </c>
      <c r="M12" s="113"/>
      <c r="N12" s="114">
        <f>E12+H12+K12</f>
        <v>14</v>
      </c>
      <c r="O12" s="115">
        <f>G12+J12+M12</f>
        <v>42</v>
      </c>
      <c r="P12" s="116">
        <f>IF(E12&gt;G12,1,0)+IF(H12&gt;J12,1,0)+IF(K12&gt;M12,1,0)</f>
        <v>0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181</v>
      </c>
      <c r="D13" s="121" t="s">
        <v>249</v>
      </c>
      <c r="E13" s="110">
        <v>18</v>
      </c>
      <c r="F13" s="122" t="s">
        <v>5</v>
      </c>
      <c r="G13" s="112">
        <v>21</v>
      </c>
      <c r="H13" s="110">
        <v>20</v>
      </c>
      <c r="I13" s="122" t="s">
        <v>5</v>
      </c>
      <c r="J13" s="112">
        <v>22</v>
      </c>
      <c r="K13" s="110"/>
      <c r="L13" s="122" t="s">
        <v>5</v>
      </c>
      <c r="M13" s="112"/>
      <c r="N13" s="114">
        <f>E13+H13+K13</f>
        <v>38</v>
      </c>
      <c r="O13" s="115">
        <f>G13+J13+M13</f>
        <v>43</v>
      </c>
      <c r="P13" s="123">
        <f>IF(E13&gt;G13,1,0)+IF(H13&gt;J13,1,0)+IF(K13&gt;M13,1,0)</f>
        <v>0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247</v>
      </c>
      <c r="D14" s="121" t="s">
        <v>250</v>
      </c>
      <c r="E14" s="110">
        <v>9</v>
      </c>
      <c r="F14" s="122" t="s">
        <v>5</v>
      </c>
      <c r="G14" s="112">
        <v>21</v>
      </c>
      <c r="H14" s="110">
        <v>11</v>
      </c>
      <c r="I14" s="122" t="s">
        <v>5</v>
      </c>
      <c r="J14" s="112">
        <v>21</v>
      </c>
      <c r="K14" s="110"/>
      <c r="L14" s="122" t="s">
        <v>5</v>
      </c>
      <c r="M14" s="112"/>
      <c r="N14" s="114">
        <f>E14+H14+K14</f>
        <v>20</v>
      </c>
      <c r="O14" s="115">
        <f>G14+J14+M14</f>
        <v>42</v>
      </c>
      <c r="P14" s="123">
        <f>IF(E14&gt;G14,1,0)+IF(H14&gt;J14,1,0)+IF(K14&gt;M14,1,0)</f>
        <v>0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183</v>
      </c>
      <c r="D15" s="180" t="s">
        <v>251</v>
      </c>
      <c r="E15" s="110">
        <v>21</v>
      </c>
      <c r="F15" s="122" t="s">
        <v>5</v>
      </c>
      <c r="G15" s="112">
        <v>6</v>
      </c>
      <c r="H15" s="110">
        <v>13</v>
      </c>
      <c r="I15" s="122" t="s">
        <v>5</v>
      </c>
      <c r="J15" s="112">
        <v>21</v>
      </c>
      <c r="K15" s="110">
        <v>17</v>
      </c>
      <c r="L15" s="122"/>
      <c r="M15" s="112">
        <v>21</v>
      </c>
      <c r="N15" s="114">
        <f>E15+H15+K15</f>
        <v>51</v>
      </c>
      <c r="O15" s="115">
        <f>G15+J15+M15</f>
        <v>48</v>
      </c>
      <c r="P15" s="123">
        <f>IF(E15&gt;G15,1,0)+IF(H15&gt;J15,1,0)+IF(K15&gt;M15,1,0)</f>
        <v>1</v>
      </c>
      <c r="Q15" s="124">
        <f>IF(E15&lt;G15,1,0)+IF(H15&lt;J15,1,0)+IF(K15&lt;M15,1,0)</f>
        <v>2</v>
      </c>
      <c r="R15" s="125">
        <f>IF(P15+Q15&lt;2,0,IF(P15&gt;Q15,1,0))</f>
        <v>0</v>
      </c>
      <c r="S15" s="124">
        <f>IF(P15+Q15&lt;2,0,IF(P15&lt;Q15,1,0))</f>
        <v>1</v>
      </c>
      <c r="T15" s="120"/>
    </row>
    <row r="16" spans="2:20" ht="30" customHeight="1" thickBot="1">
      <c r="B16" s="107" t="s">
        <v>31</v>
      </c>
      <c r="C16" s="121" t="s">
        <v>184</v>
      </c>
      <c r="D16" s="121" t="s">
        <v>205</v>
      </c>
      <c r="E16" s="110">
        <v>22</v>
      </c>
      <c r="F16" s="126" t="s">
        <v>5</v>
      </c>
      <c r="G16" s="112">
        <v>20</v>
      </c>
      <c r="H16" s="110">
        <v>13</v>
      </c>
      <c r="I16" s="126" t="s">
        <v>5</v>
      </c>
      <c r="J16" s="112">
        <v>21</v>
      </c>
      <c r="K16" s="110">
        <v>5</v>
      </c>
      <c r="L16" s="126" t="s">
        <v>5</v>
      </c>
      <c r="M16" s="127">
        <v>21</v>
      </c>
      <c r="N16" s="114">
        <f>E16+H16+K16</f>
        <v>40</v>
      </c>
      <c r="O16" s="115">
        <f>G16+J16+M16</f>
        <v>62</v>
      </c>
      <c r="P16" s="118">
        <f>IF(E16&gt;G16,1,0)+IF(H16&gt;J16,1,0)+IF(K16&gt;M16,1,0)</f>
        <v>1</v>
      </c>
      <c r="Q16" s="128">
        <f>IF(E16&lt;G16,1,0)+IF(H16&lt;J16,1,0)+IF(K16&lt;M16,1,0)</f>
        <v>2</v>
      </c>
      <c r="R16" s="125">
        <f>IF(P16+Q16&lt;2,0,IF(P16&gt;Q16,1,0))</f>
        <v>0</v>
      </c>
      <c r="S16" s="124">
        <f>IF(P16+Q16&lt;2,0,IF(P16&lt;Q16,1,0))</f>
        <v>1</v>
      </c>
      <c r="T16" s="120"/>
    </row>
    <row r="17" spans="2:20" ht="34.5" customHeight="1" thickBot="1">
      <c r="B17" s="178" t="s">
        <v>86</v>
      </c>
      <c r="C17" s="177" t="str">
        <f>C8</f>
        <v>SKB Český Krumlov "B" (Czech Republic)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163</v>
      </c>
      <c r="O17" s="132">
        <f t="shared" si="0"/>
        <v>237</v>
      </c>
      <c r="P17" s="133">
        <f t="shared" si="0"/>
        <v>2</v>
      </c>
      <c r="Q17" s="134">
        <f t="shared" si="0"/>
        <v>10</v>
      </c>
      <c r="R17" s="133">
        <f t="shared" si="0"/>
        <v>0</v>
      </c>
      <c r="S17" s="132">
        <f t="shared" si="0"/>
        <v>5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83" t="s">
        <v>120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118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301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233</v>
      </c>
      <c r="D12" s="109" t="s">
        <v>237</v>
      </c>
      <c r="E12" s="110">
        <v>10</v>
      </c>
      <c r="F12" s="111" t="s">
        <v>5</v>
      </c>
      <c r="G12" s="112">
        <v>21</v>
      </c>
      <c r="H12" s="110">
        <v>19</v>
      </c>
      <c r="I12" s="111" t="s">
        <v>5</v>
      </c>
      <c r="J12" s="112">
        <v>21</v>
      </c>
      <c r="K12" s="110"/>
      <c r="L12" s="111" t="s">
        <v>5</v>
      </c>
      <c r="M12" s="113"/>
      <c r="N12" s="114">
        <f>E12+H12+K12</f>
        <v>29</v>
      </c>
      <c r="O12" s="115">
        <f>G12+J12+M12</f>
        <v>42</v>
      </c>
      <c r="P12" s="116">
        <f>IF(E12&gt;G12,1,0)+IF(H12&gt;J12,1,0)+IF(K12&gt;M12,1,0)</f>
        <v>0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186</v>
      </c>
      <c r="D13" s="121" t="s">
        <v>212</v>
      </c>
      <c r="E13" s="110">
        <v>18</v>
      </c>
      <c r="F13" s="122" t="s">
        <v>5</v>
      </c>
      <c r="G13" s="112">
        <v>21</v>
      </c>
      <c r="H13" s="110">
        <v>11</v>
      </c>
      <c r="I13" s="122" t="s">
        <v>5</v>
      </c>
      <c r="J13" s="112">
        <v>21</v>
      </c>
      <c r="K13" s="110"/>
      <c r="L13" s="122" t="s">
        <v>5</v>
      </c>
      <c r="M13" s="112"/>
      <c r="N13" s="114">
        <f>E13+H13+K13</f>
        <v>29</v>
      </c>
      <c r="O13" s="115">
        <f>G13+J13+M13</f>
        <v>42</v>
      </c>
      <c r="P13" s="123">
        <f>IF(E13&gt;G13,1,0)+IF(H13&gt;J13,1,0)+IF(K13&gt;M13,1,0)</f>
        <v>0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234</v>
      </c>
      <c r="D14" s="121" t="s">
        <v>238</v>
      </c>
      <c r="E14" s="110">
        <v>3</v>
      </c>
      <c r="F14" s="122" t="s">
        <v>5</v>
      </c>
      <c r="G14" s="112">
        <v>21</v>
      </c>
      <c r="H14" s="110">
        <v>13</v>
      </c>
      <c r="I14" s="122" t="s">
        <v>5</v>
      </c>
      <c r="J14" s="112">
        <v>21</v>
      </c>
      <c r="K14" s="110"/>
      <c r="L14" s="122" t="s">
        <v>5</v>
      </c>
      <c r="M14" s="112"/>
      <c r="N14" s="114">
        <f>E14+H14+K14</f>
        <v>16</v>
      </c>
      <c r="O14" s="115">
        <f>G14+J14+M14</f>
        <v>42</v>
      </c>
      <c r="P14" s="123">
        <f>IF(E14&gt;G14,1,0)+IF(H14&gt;J14,1,0)+IF(K14&gt;M14,1,0)</f>
        <v>0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235</v>
      </c>
      <c r="D15" s="180" t="s">
        <v>213</v>
      </c>
      <c r="E15" s="110">
        <v>17</v>
      </c>
      <c r="F15" s="122" t="s">
        <v>5</v>
      </c>
      <c r="G15" s="112">
        <v>21</v>
      </c>
      <c r="H15" s="110">
        <v>26</v>
      </c>
      <c r="I15" s="122" t="s">
        <v>5</v>
      </c>
      <c r="J15" s="112">
        <v>24</v>
      </c>
      <c r="K15" s="110">
        <v>16</v>
      </c>
      <c r="L15" s="122" t="s">
        <v>5</v>
      </c>
      <c r="M15" s="112">
        <v>21</v>
      </c>
      <c r="N15" s="114">
        <f>E15+H15+K15</f>
        <v>59</v>
      </c>
      <c r="O15" s="115">
        <f>G15+J15+M15</f>
        <v>66</v>
      </c>
      <c r="P15" s="123">
        <f>IF(E15&gt;G15,1,0)+IF(H15&gt;J15,1,0)+IF(K15&gt;M15,1,0)</f>
        <v>1</v>
      </c>
      <c r="Q15" s="124">
        <f>IF(E15&lt;G15,1,0)+IF(H15&lt;J15,1,0)+IF(K15&lt;M15,1,0)</f>
        <v>2</v>
      </c>
      <c r="R15" s="125">
        <f>IF(P15+Q15&lt;2,0,IF(P15&gt;Q15,1,0))</f>
        <v>0</v>
      </c>
      <c r="S15" s="124">
        <f>IF(P15+Q15&lt;2,0,IF(P15&lt;Q15,1,0))</f>
        <v>1</v>
      </c>
      <c r="T15" s="120"/>
    </row>
    <row r="16" spans="2:20" ht="30" customHeight="1" thickBot="1">
      <c r="B16" s="107" t="s">
        <v>31</v>
      </c>
      <c r="C16" s="121" t="s">
        <v>236</v>
      </c>
      <c r="D16" s="121" t="s">
        <v>239</v>
      </c>
      <c r="E16" s="110">
        <v>13</v>
      </c>
      <c r="F16" s="126" t="s">
        <v>5</v>
      </c>
      <c r="G16" s="112">
        <v>21</v>
      </c>
      <c r="H16" s="110">
        <v>20</v>
      </c>
      <c r="I16" s="126" t="s">
        <v>5</v>
      </c>
      <c r="J16" s="112">
        <v>22</v>
      </c>
      <c r="K16" s="110"/>
      <c r="L16" s="126" t="s">
        <v>5</v>
      </c>
      <c r="M16" s="127"/>
      <c r="N16" s="114">
        <f>E16+H16+K16</f>
        <v>33</v>
      </c>
      <c r="O16" s="115">
        <f>G16+J16+M16</f>
        <v>43</v>
      </c>
      <c r="P16" s="118">
        <f>IF(E16&gt;G16,1,0)+IF(H16&gt;J16,1,0)+IF(K16&gt;M16,1,0)</f>
        <v>0</v>
      </c>
      <c r="Q16" s="128">
        <f>IF(E16&lt;G16,1,0)+IF(H16&lt;J16,1,0)+IF(K16&lt;M16,1,0)</f>
        <v>2</v>
      </c>
      <c r="R16" s="125">
        <f>IF(P16+Q16&lt;2,0,IF(P16&gt;Q16,1,0))</f>
        <v>0</v>
      </c>
      <c r="S16" s="124">
        <f>IF(P16+Q16&lt;2,0,IF(P16&lt;Q16,1,0))</f>
        <v>1</v>
      </c>
      <c r="T16" s="120"/>
    </row>
    <row r="17" spans="2:20" ht="34.5" customHeight="1" thickBot="1">
      <c r="B17" s="178" t="s">
        <v>86</v>
      </c>
      <c r="C17" s="177" t="str">
        <f>C8</f>
        <v>HBK Roskilde (Denmark)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166</v>
      </c>
      <c r="O17" s="132">
        <f t="shared" si="0"/>
        <v>235</v>
      </c>
      <c r="P17" s="133">
        <f t="shared" si="0"/>
        <v>1</v>
      </c>
      <c r="Q17" s="134">
        <f t="shared" si="0"/>
        <v>10</v>
      </c>
      <c r="R17" s="133">
        <f t="shared" si="0"/>
        <v>0</v>
      </c>
      <c r="S17" s="132">
        <f t="shared" si="0"/>
        <v>5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123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118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325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257</v>
      </c>
      <c r="D12" s="109" t="s">
        <v>237</v>
      </c>
      <c r="E12" s="110">
        <v>10</v>
      </c>
      <c r="F12" s="111" t="s">
        <v>5</v>
      </c>
      <c r="G12" s="112">
        <v>21</v>
      </c>
      <c r="H12" s="110">
        <v>16</v>
      </c>
      <c r="I12" s="111" t="s">
        <v>5</v>
      </c>
      <c r="J12" s="112">
        <v>21</v>
      </c>
      <c r="K12" s="110"/>
      <c r="L12" s="111" t="s">
        <v>5</v>
      </c>
      <c r="M12" s="113"/>
      <c r="N12" s="114">
        <f>E12+H12+K12</f>
        <v>26</v>
      </c>
      <c r="O12" s="115">
        <f>G12+J12+M12</f>
        <v>42</v>
      </c>
      <c r="P12" s="116">
        <f>IF(E12&gt;G12,1,0)+IF(H12&gt;J12,1,0)+IF(K12&gt;M12,1,0)</f>
        <v>0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157</v>
      </c>
      <c r="D13" s="121" t="s">
        <v>212</v>
      </c>
      <c r="E13" s="110">
        <v>21</v>
      </c>
      <c r="F13" s="122" t="s">
        <v>5</v>
      </c>
      <c r="G13" s="112">
        <v>17</v>
      </c>
      <c r="H13" s="110">
        <v>21</v>
      </c>
      <c r="I13" s="122" t="s">
        <v>5</v>
      </c>
      <c r="J13" s="112">
        <v>15</v>
      </c>
      <c r="K13" s="110"/>
      <c r="L13" s="122" t="s">
        <v>5</v>
      </c>
      <c r="M13" s="112"/>
      <c r="N13" s="114">
        <f>E13+H13+K13</f>
        <v>42</v>
      </c>
      <c r="O13" s="115">
        <f>G13+J13+M13</f>
        <v>32</v>
      </c>
      <c r="P13" s="123">
        <f>IF(E13&gt;G13,1,0)+IF(H13&gt;J13,1,0)+IF(K13&gt;M13,1,0)</f>
        <v>2</v>
      </c>
      <c r="Q13" s="124">
        <f>IF(E13&lt;G13,1,0)+IF(H13&lt;J13,1,0)+IF(K13&lt;M13,1,0)</f>
        <v>0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258</v>
      </c>
      <c r="D14" s="121" t="s">
        <v>307</v>
      </c>
      <c r="E14" s="110">
        <v>15</v>
      </c>
      <c r="F14" s="122" t="s">
        <v>5</v>
      </c>
      <c r="G14" s="112">
        <v>21</v>
      </c>
      <c r="H14" s="110">
        <v>18</v>
      </c>
      <c r="I14" s="122" t="s">
        <v>5</v>
      </c>
      <c r="J14" s="112">
        <v>21</v>
      </c>
      <c r="K14" s="110"/>
      <c r="L14" s="122" t="s">
        <v>5</v>
      </c>
      <c r="M14" s="112"/>
      <c r="N14" s="114">
        <f>E14+H14+K14</f>
        <v>33</v>
      </c>
      <c r="O14" s="115">
        <f>G14+J14+M14</f>
        <v>42</v>
      </c>
      <c r="P14" s="123">
        <f>IF(E14&gt;G14,1,0)+IF(H14&gt;J14,1,0)+IF(K14&gt;M14,1,0)</f>
        <v>0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159</v>
      </c>
      <c r="D15" s="180" t="s">
        <v>308</v>
      </c>
      <c r="E15" s="110">
        <v>21</v>
      </c>
      <c r="F15" s="122" t="s">
        <v>5</v>
      </c>
      <c r="G15" s="112">
        <v>16</v>
      </c>
      <c r="H15" s="110">
        <v>21</v>
      </c>
      <c r="I15" s="122" t="s">
        <v>5</v>
      </c>
      <c r="J15" s="112">
        <v>19</v>
      </c>
      <c r="K15" s="110"/>
      <c r="L15" s="122" t="s">
        <v>5</v>
      </c>
      <c r="M15" s="112"/>
      <c r="N15" s="114">
        <f>E15+H15+K15</f>
        <v>42</v>
      </c>
      <c r="O15" s="115">
        <f>G15+J15+M15</f>
        <v>35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314</v>
      </c>
      <c r="D16" s="121" t="s">
        <v>239</v>
      </c>
      <c r="E16" s="110">
        <v>18</v>
      </c>
      <c r="F16" s="126" t="s">
        <v>5</v>
      </c>
      <c r="G16" s="112">
        <v>21</v>
      </c>
      <c r="H16" s="110">
        <v>21</v>
      </c>
      <c r="I16" s="126" t="s">
        <v>5</v>
      </c>
      <c r="J16" s="112">
        <v>13</v>
      </c>
      <c r="K16" s="110">
        <v>19</v>
      </c>
      <c r="L16" s="126" t="s">
        <v>5</v>
      </c>
      <c r="M16" s="127">
        <v>21</v>
      </c>
      <c r="N16" s="114">
        <f>E16+H16+K16</f>
        <v>58</v>
      </c>
      <c r="O16" s="115">
        <f>G16+J16+M16</f>
        <v>55</v>
      </c>
      <c r="P16" s="118">
        <f>IF(E16&gt;G16,1,0)+IF(H16&gt;J16,1,0)+IF(K16&gt;M16,1,0)</f>
        <v>1</v>
      </c>
      <c r="Q16" s="128">
        <f>IF(E16&lt;G16,1,0)+IF(H16&lt;J16,1,0)+IF(K16&lt;M16,1,0)</f>
        <v>2</v>
      </c>
      <c r="R16" s="125">
        <f>IF(P16+Q16&lt;2,0,IF(P16&gt;Q16,1,0))</f>
        <v>0</v>
      </c>
      <c r="S16" s="124">
        <f>IF(P16+Q16&lt;2,0,IF(P16&lt;Q16,1,0))</f>
        <v>1</v>
      </c>
      <c r="T16" s="120"/>
    </row>
    <row r="17" spans="2:20" ht="34.5" customHeight="1" thickBot="1">
      <c r="B17" s="178" t="s">
        <v>86</v>
      </c>
      <c r="C17" s="177" t="s">
        <v>118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201</v>
      </c>
      <c r="O17" s="132">
        <f t="shared" si="0"/>
        <v>206</v>
      </c>
      <c r="P17" s="133">
        <f t="shared" si="0"/>
        <v>5</v>
      </c>
      <c r="Q17" s="134">
        <f t="shared" si="0"/>
        <v>6</v>
      </c>
      <c r="R17" s="133">
        <f t="shared" si="0"/>
        <v>2</v>
      </c>
      <c r="S17" s="132">
        <f t="shared" si="0"/>
        <v>3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7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1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3" width="4.75390625" style="0" customWidth="1"/>
    <col min="14" max="14" width="1.75390625" style="0" customWidth="1"/>
    <col min="15" max="15" width="4.75390625" style="0" customWidth="1"/>
    <col min="16" max="16" width="5.75390625" style="0" customWidth="1"/>
    <col min="17" max="17" width="1.75390625" style="0" customWidth="1"/>
    <col min="18" max="18" width="5.7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6" max="26" width="10.25390625" style="0" customWidth="1"/>
    <col min="27" max="27" width="2.75390625" style="0" customWidth="1"/>
  </cols>
  <sheetData>
    <row r="1" ht="8.25" customHeight="1"/>
    <row r="2" spans="1:28" ht="26.25">
      <c r="A2" s="2"/>
      <c r="B2" s="169" t="s">
        <v>38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2"/>
      <c r="AB2" s="2"/>
    </row>
    <row r="3" spans="1:28" ht="65.25" customHeight="1">
      <c r="A3" s="2"/>
      <c r="B3" s="3"/>
      <c r="C3" s="4"/>
      <c r="D3" s="3"/>
      <c r="E3" s="3"/>
      <c r="F3" s="1"/>
      <c r="G3" s="1"/>
      <c r="H3" s="1"/>
      <c r="I3" s="3"/>
      <c r="J3" s="3"/>
      <c r="K3" s="3"/>
      <c r="L3" s="3"/>
      <c r="M3" s="3"/>
      <c r="N3" s="3"/>
      <c r="O3" s="229" t="s">
        <v>63</v>
      </c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"/>
      <c r="AB3" s="2"/>
    </row>
    <row r="4" spans="1:28" ht="12" customHeight="1" thickBot="1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6" s="1" customFormat="1" ht="30" customHeight="1" thickBot="1" thickTop="1">
      <c r="B5" s="5"/>
      <c r="C5" s="6" t="s">
        <v>46</v>
      </c>
      <c r="D5" s="230">
        <v>1</v>
      </c>
      <c r="E5" s="218"/>
      <c r="F5" s="219"/>
      <c r="G5" s="217">
        <v>2</v>
      </c>
      <c r="H5" s="218"/>
      <c r="I5" s="219"/>
      <c r="J5" s="217">
        <v>3</v>
      </c>
      <c r="K5" s="218"/>
      <c r="L5" s="219"/>
      <c r="M5" s="217">
        <v>4</v>
      </c>
      <c r="N5" s="218"/>
      <c r="O5" s="219"/>
      <c r="P5" s="231" t="s">
        <v>0</v>
      </c>
      <c r="Q5" s="215"/>
      <c r="R5" s="216"/>
      <c r="S5" s="215" t="s">
        <v>1</v>
      </c>
      <c r="T5" s="215"/>
      <c r="U5" s="216"/>
      <c r="V5" s="214" t="s">
        <v>2</v>
      </c>
      <c r="W5" s="215"/>
      <c r="X5" s="216"/>
      <c r="Y5" s="7" t="s">
        <v>3</v>
      </c>
      <c r="Z5" s="8" t="s">
        <v>4</v>
      </c>
    </row>
    <row r="6" spans="1:28" ht="19.5" customHeight="1">
      <c r="A6" s="2"/>
      <c r="B6" s="211">
        <v>1</v>
      </c>
      <c r="C6" s="9" t="s">
        <v>99</v>
      </c>
      <c r="D6" s="10"/>
      <c r="E6" s="11"/>
      <c r="F6" s="12"/>
      <c r="G6" s="13">
        <f>'C2.1'!S17</f>
        <v>4</v>
      </c>
      <c r="H6" s="14" t="s">
        <v>5</v>
      </c>
      <c r="I6" s="15">
        <f>'C2.1'!R17</f>
        <v>1</v>
      </c>
      <c r="J6" s="13">
        <f>F12</f>
        <v>3</v>
      </c>
      <c r="K6" s="14" t="s">
        <v>5</v>
      </c>
      <c r="L6" s="15">
        <f>D12</f>
        <v>2</v>
      </c>
      <c r="M6" s="13">
        <f>'C1.4'!R17</f>
        <v>5</v>
      </c>
      <c r="N6" s="14" t="s">
        <v>5</v>
      </c>
      <c r="O6" s="15">
        <f>'C1.4'!S17</f>
        <v>0</v>
      </c>
      <c r="P6" s="16"/>
      <c r="Q6" s="17"/>
      <c r="R6" s="18"/>
      <c r="S6" s="19"/>
      <c r="T6" s="17"/>
      <c r="U6" s="20"/>
      <c r="V6" s="21">
        <f>G6+J6+M6</f>
        <v>12</v>
      </c>
      <c r="W6" s="22" t="s">
        <v>5</v>
      </c>
      <c r="X6" s="18">
        <f>I6+L6+O6</f>
        <v>3</v>
      </c>
      <c r="Y6" s="205">
        <v>3</v>
      </c>
      <c r="Z6" s="220" t="s">
        <v>298</v>
      </c>
      <c r="AA6" s="2"/>
      <c r="AB6" s="2"/>
    </row>
    <row r="7" spans="1:28" ht="19.5" customHeight="1">
      <c r="A7" s="2"/>
      <c r="B7" s="212"/>
      <c r="C7" s="23" t="s">
        <v>115</v>
      </c>
      <c r="D7" s="24"/>
      <c r="E7" s="25"/>
      <c r="F7" s="26"/>
      <c r="G7" s="27">
        <f>'C2.1'!Q17</f>
        <v>9</v>
      </c>
      <c r="H7" s="28" t="s">
        <v>5</v>
      </c>
      <c r="I7" s="29">
        <f>'C2.1'!P17</f>
        <v>2</v>
      </c>
      <c r="J7" s="27">
        <f>F13</f>
        <v>7</v>
      </c>
      <c r="K7" s="28" t="s">
        <v>5</v>
      </c>
      <c r="L7" s="29">
        <f>D13</f>
        <v>7</v>
      </c>
      <c r="M7" s="27">
        <f>'C1.4'!P17</f>
        <v>10</v>
      </c>
      <c r="N7" s="28" t="s">
        <v>5</v>
      </c>
      <c r="O7" s="29">
        <f>'C1.4'!Q17</f>
        <v>1</v>
      </c>
      <c r="P7" s="30"/>
      <c r="Q7" s="31"/>
      <c r="R7" s="32"/>
      <c r="S7" s="33">
        <f>G7+J7+M7</f>
        <v>26</v>
      </c>
      <c r="T7" s="34" t="s">
        <v>5</v>
      </c>
      <c r="U7" s="32">
        <f>I7+L7+O7</f>
        <v>10</v>
      </c>
      <c r="V7" s="35"/>
      <c r="W7" s="36"/>
      <c r="X7" s="37"/>
      <c r="Y7" s="206"/>
      <c r="Z7" s="221"/>
      <c r="AA7" s="2"/>
      <c r="AB7" s="2"/>
    </row>
    <row r="8" spans="1:28" ht="19.5" customHeight="1" thickBot="1">
      <c r="A8" s="2"/>
      <c r="B8" s="213"/>
      <c r="C8" s="38" t="s">
        <v>98</v>
      </c>
      <c r="D8" s="39"/>
      <c r="E8" s="40"/>
      <c r="F8" s="41"/>
      <c r="G8" s="42">
        <f>'C2.1'!O17</f>
        <v>226</v>
      </c>
      <c r="H8" s="43" t="s">
        <v>5</v>
      </c>
      <c r="I8" s="44">
        <f>'C2.1'!N17</f>
        <v>168</v>
      </c>
      <c r="J8" s="42">
        <f>F14</f>
        <v>257</v>
      </c>
      <c r="K8" s="43" t="s">
        <v>5</v>
      </c>
      <c r="L8" s="44">
        <f>D14</f>
        <v>259</v>
      </c>
      <c r="M8" s="42">
        <f>'C1.4'!N17</f>
        <v>228</v>
      </c>
      <c r="N8" s="43" t="s">
        <v>5</v>
      </c>
      <c r="O8" s="44">
        <f>'C1.4'!O17</f>
        <v>164</v>
      </c>
      <c r="P8" s="45">
        <f>G8+J8+M8</f>
        <v>711</v>
      </c>
      <c r="Q8" s="46" t="s">
        <v>5</v>
      </c>
      <c r="R8" s="47">
        <f>I8+L8+O8</f>
        <v>591</v>
      </c>
      <c r="S8" s="48"/>
      <c r="T8" s="49"/>
      <c r="U8" s="50"/>
      <c r="V8" s="51"/>
      <c r="W8" s="52"/>
      <c r="X8" s="53"/>
      <c r="Y8" s="207"/>
      <c r="Z8" s="222"/>
      <c r="AA8" s="2"/>
      <c r="AB8" s="2"/>
    </row>
    <row r="9" spans="1:28" ht="19.5" customHeight="1">
      <c r="A9" s="2"/>
      <c r="B9" s="211">
        <v>2</v>
      </c>
      <c r="C9" s="9" t="s">
        <v>108</v>
      </c>
      <c r="D9" s="54">
        <f>I6</f>
        <v>1</v>
      </c>
      <c r="E9" s="14" t="s">
        <v>5</v>
      </c>
      <c r="F9" s="55">
        <f>G6</f>
        <v>4</v>
      </c>
      <c r="G9" s="56"/>
      <c r="H9" s="11"/>
      <c r="I9" s="12"/>
      <c r="J9" s="13">
        <f>'C2.3'!R17</f>
        <v>1</v>
      </c>
      <c r="K9" s="14" t="s">
        <v>5</v>
      </c>
      <c r="L9" s="15">
        <f>'C2.3'!S17</f>
        <v>4</v>
      </c>
      <c r="M9" s="13">
        <f>I15</f>
        <v>4</v>
      </c>
      <c r="N9" s="14" t="s">
        <v>5</v>
      </c>
      <c r="O9" s="15">
        <f>G15</f>
        <v>1</v>
      </c>
      <c r="P9" s="16"/>
      <c r="Q9" s="17"/>
      <c r="R9" s="18"/>
      <c r="S9" s="19"/>
      <c r="T9" s="17"/>
      <c r="U9" s="20"/>
      <c r="V9" s="21">
        <f>D9+J9+M9</f>
        <v>6</v>
      </c>
      <c r="W9" s="22" t="s">
        <v>5</v>
      </c>
      <c r="X9" s="18">
        <f>F9+L9+O9</f>
        <v>9</v>
      </c>
      <c r="Y9" s="205">
        <v>1</v>
      </c>
      <c r="Z9" s="220" t="s">
        <v>299</v>
      </c>
      <c r="AA9" s="2"/>
      <c r="AB9" s="2"/>
    </row>
    <row r="10" spans="1:28" ht="19.5" customHeight="1">
      <c r="A10" s="2"/>
      <c r="B10" s="212"/>
      <c r="C10" s="23" t="s">
        <v>109</v>
      </c>
      <c r="D10" s="57">
        <f>I7</f>
        <v>2</v>
      </c>
      <c r="E10" s="28" t="s">
        <v>5</v>
      </c>
      <c r="F10" s="58">
        <f>G7</f>
        <v>9</v>
      </c>
      <c r="G10" s="59"/>
      <c r="H10" s="25"/>
      <c r="I10" s="26"/>
      <c r="J10" s="27">
        <f>'C2.3'!P17</f>
        <v>3</v>
      </c>
      <c r="K10" s="28" t="s">
        <v>5</v>
      </c>
      <c r="L10" s="29">
        <f>'C2.3'!Q17</f>
        <v>8</v>
      </c>
      <c r="M10" s="27">
        <f>I16</f>
        <v>8</v>
      </c>
      <c r="N10" s="28" t="s">
        <v>5</v>
      </c>
      <c r="O10" s="29">
        <f>G16</f>
        <v>3</v>
      </c>
      <c r="P10" s="30"/>
      <c r="Q10" s="31"/>
      <c r="R10" s="32"/>
      <c r="S10" s="33">
        <f>D10+J10+M10</f>
        <v>13</v>
      </c>
      <c r="T10" s="34" t="s">
        <v>5</v>
      </c>
      <c r="U10" s="32">
        <f>F10+L10+O10</f>
        <v>20</v>
      </c>
      <c r="V10" s="35"/>
      <c r="W10" s="36"/>
      <c r="X10" s="37"/>
      <c r="Y10" s="206"/>
      <c r="Z10" s="221"/>
      <c r="AA10" s="2"/>
      <c r="AB10" s="2"/>
    </row>
    <row r="11" spans="1:31" ht="19.5" customHeight="1" thickBot="1">
      <c r="A11" s="2"/>
      <c r="B11" s="213"/>
      <c r="C11" s="38" t="s">
        <v>110</v>
      </c>
      <c r="D11" s="60">
        <f>I8</f>
        <v>168</v>
      </c>
      <c r="E11" s="43" t="s">
        <v>5</v>
      </c>
      <c r="F11" s="61">
        <f>G8</f>
        <v>226</v>
      </c>
      <c r="G11" s="62"/>
      <c r="H11" s="40"/>
      <c r="I11" s="41"/>
      <c r="J11" s="42">
        <f>'C2.3'!N17</f>
        <v>186</v>
      </c>
      <c r="K11" s="43" t="s">
        <v>5</v>
      </c>
      <c r="L11" s="44">
        <f>'C2.3'!O17</f>
        <v>216</v>
      </c>
      <c r="M11" s="42">
        <f>I17</f>
        <v>225</v>
      </c>
      <c r="N11" s="43" t="s">
        <v>5</v>
      </c>
      <c r="O11" s="44">
        <f>G17</f>
        <v>174</v>
      </c>
      <c r="P11" s="45">
        <f>D11+J11+M11</f>
        <v>579</v>
      </c>
      <c r="Q11" s="46" t="s">
        <v>5</v>
      </c>
      <c r="R11" s="47">
        <f>F11+L11+O11</f>
        <v>616</v>
      </c>
      <c r="S11" s="48"/>
      <c r="T11" s="49"/>
      <c r="U11" s="50"/>
      <c r="V11" s="51"/>
      <c r="W11" s="52"/>
      <c r="X11" s="53"/>
      <c r="Y11" s="207"/>
      <c r="Z11" s="222"/>
      <c r="AA11" s="2"/>
      <c r="AB11" s="2"/>
      <c r="AD11" s="63"/>
      <c r="AE11" s="63"/>
    </row>
    <row r="12" spans="1:31" ht="19.5" customHeight="1">
      <c r="A12" s="2"/>
      <c r="B12" s="211">
        <v>3</v>
      </c>
      <c r="C12" s="146"/>
      <c r="D12" s="54">
        <f>'C3.1'!R17</f>
        <v>2</v>
      </c>
      <c r="E12" s="14" t="s">
        <v>5</v>
      </c>
      <c r="F12" s="15">
        <f>'C3.1'!S17</f>
        <v>3</v>
      </c>
      <c r="G12" s="13">
        <f>L9</f>
        <v>4</v>
      </c>
      <c r="H12" s="14" t="s">
        <v>5</v>
      </c>
      <c r="I12" s="15">
        <f>J9</f>
        <v>1</v>
      </c>
      <c r="J12" s="56"/>
      <c r="K12" s="11"/>
      <c r="L12" s="12"/>
      <c r="M12" s="13">
        <f>'C3.4'!R17</f>
        <v>5</v>
      </c>
      <c r="N12" s="14" t="s">
        <v>5</v>
      </c>
      <c r="O12" s="15">
        <f>'C3.4'!S17</f>
        <v>0</v>
      </c>
      <c r="P12" s="147"/>
      <c r="Q12" s="148"/>
      <c r="R12" s="149"/>
      <c r="S12" s="150"/>
      <c r="T12" s="145"/>
      <c r="U12" s="151"/>
      <c r="V12" s="21">
        <f>D12+G12+M12</f>
        <v>11</v>
      </c>
      <c r="W12" s="22" t="s">
        <v>5</v>
      </c>
      <c r="X12" s="18">
        <f>F12+I12+O12</f>
        <v>4</v>
      </c>
      <c r="Y12" s="205">
        <v>2</v>
      </c>
      <c r="Z12" s="220" t="s">
        <v>297</v>
      </c>
      <c r="AA12" s="2"/>
      <c r="AB12" s="2"/>
      <c r="AD12" s="63"/>
      <c r="AE12" s="63"/>
    </row>
    <row r="13" spans="1:31" ht="19.5" customHeight="1">
      <c r="A13" s="2"/>
      <c r="B13" s="212"/>
      <c r="C13" s="176" t="s">
        <v>111</v>
      </c>
      <c r="D13" s="57">
        <f>'C3.1'!P17</f>
        <v>7</v>
      </c>
      <c r="E13" s="28" t="s">
        <v>5</v>
      </c>
      <c r="F13" s="29">
        <f>'C3.1'!Q17</f>
        <v>7</v>
      </c>
      <c r="G13" s="27">
        <f>L10</f>
        <v>8</v>
      </c>
      <c r="H13" s="28" t="s">
        <v>5</v>
      </c>
      <c r="I13" s="29">
        <f>J10</f>
        <v>3</v>
      </c>
      <c r="J13" s="59"/>
      <c r="K13" s="25"/>
      <c r="L13" s="26"/>
      <c r="M13" s="27">
        <f>'C3.4'!P17</f>
        <v>10</v>
      </c>
      <c r="N13" s="28" t="s">
        <v>5</v>
      </c>
      <c r="O13" s="29">
        <f>'C3.4'!Q17</f>
        <v>0</v>
      </c>
      <c r="P13" s="147"/>
      <c r="Q13" s="148"/>
      <c r="R13" s="149"/>
      <c r="S13" s="33">
        <f>D13+G13+M13</f>
        <v>25</v>
      </c>
      <c r="T13" s="34" t="s">
        <v>5</v>
      </c>
      <c r="U13" s="32">
        <f>F13+I13+O13</f>
        <v>10</v>
      </c>
      <c r="V13" s="35"/>
      <c r="W13" s="36"/>
      <c r="X13" s="37"/>
      <c r="Y13" s="206"/>
      <c r="Z13" s="221"/>
      <c r="AA13" s="2"/>
      <c r="AB13" s="2"/>
      <c r="AD13" s="63"/>
      <c r="AE13" s="63"/>
    </row>
    <row r="14" spans="1:31" ht="19.5" customHeight="1" thickBot="1">
      <c r="A14" s="2"/>
      <c r="B14" s="213"/>
      <c r="C14" s="146" t="s">
        <v>95</v>
      </c>
      <c r="D14" s="60">
        <f>'C3.1'!N17</f>
        <v>259</v>
      </c>
      <c r="E14" s="43" t="s">
        <v>5</v>
      </c>
      <c r="F14" s="44">
        <f>'C3.1'!O17</f>
        <v>257</v>
      </c>
      <c r="G14" s="42">
        <f>L11</f>
        <v>216</v>
      </c>
      <c r="H14" s="43" t="s">
        <v>5</v>
      </c>
      <c r="I14" s="44">
        <f>J11</f>
        <v>186</v>
      </c>
      <c r="J14" s="59"/>
      <c r="K14" s="25"/>
      <c r="L14" s="26"/>
      <c r="M14" s="42">
        <f>'C3.4'!N17</f>
        <v>212</v>
      </c>
      <c r="N14" s="43" t="s">
        <v>5</v>
      </c>
      <c r="O14" s="44">
        <f>'C3.4'!O17</f>
        <v>125</v>
      </c>
      <c r="P14" s="147">
        <f>D14+G14+M14</f>
        <v>687</v>
      </c>
      <c r="Q14" s="148"/>
      <c r="R14" s="149">
        <f>F14+I14+O14</f>
        <v>568</v>
      </c>
      <c r="S14" s="150"/>
      <c r="T14" s="145"/>
      <c r="U14" s="151"/>
      <c r="V14" s="35"/>
      <c r="W14" s="36"/>
      <c r="X14" s="37"/>
      <c r="Y14" s="207"/>
      <c r="Z14" s="222"/>
      <c r="AA14" s="2"/>
      <c r="AB14" s="2"/>
      <c r="AD14" s="63"/>
      <c r="AE14" s="63"/>
    </row>
    <row r="15" spans="1:31" ht="19.5" customHeight="1">
      <c r="A15" s="2"/>
      <c r="B15" s="211">
        <v>4</v>
      </c>
      <c r="C15" s="9" t="s">
        <v>112</v>
      </c>
      <c r="D15" s="54">
        <f>O6</f>
        <v>0</v>
      </c>
      <c r="E15" s="14" t="s">
        <v>5</v>
      </c>
      <c r="F15" s="15">
        <f>M6</f>
        <v>5</v>
      </c>
      <c r="G15" s="13">
        <f>'C4.2'!R17</f>
        <v>1</v>
      </c>
      <c r="H15" s="14" t="s">
        <v>5</v>
      </c>
      <c r="I15" s="15">
        <f>'C4.2'!S17</f>
        <v>4</v>
      </c>
      <c r="J15" s="13">
        <f>O12</f>
        <v>0</v>
      </c>
      <c r="K15" s="14" t="s">
        <v>5</v>
      </c>
      <c r="L15" s="55">
        <f>M12</f>
        <v>5</v>
      </c>
      <c r="M15" s="56"/>
      <c r="N15" s="11"/>
      <c r="O15" s="12"/>
      <c r="P15" s="16"/>
      <c r="Q15" s="17"/>
      <c r="R15" s="18"/>
      <c r="S15" s="19"/>
      <c r="T15" s="17"/>
      <c r="U15" s="20"/>
      <c r="V15" s="21">
        <f>D15+G15+J15</f>
        <v>1</v>
      </c>
      <c r="W15" s="22" t="s">
        <v>5</v>
      </c>
      <c r="X15" s="18">
        <f>F15+I15+L15</f>
        <v>14</v>
      </c>
      <c r="Y15" s="205">
        <v>0</v>
      </c>
      <c r="Z15" s="223" t="s">
        <v>300</v>
      </c>
      <c r="AA15" s="2"/>
      <c r="AB15" s="64"/>
      <c r="AD15" s="63"/>
      <c r="AE15" s="63"/>
    </row>
    <row r="16" spans="1:31" ht="19.5" customHeight="1">
      <c r="A16" s="2"/>
      <c r="B16" s="212"/>
      <c r="C16" s="23" t="s">
        <v>113</v>
      </c>
      <c r="D16" s="57">
        <f>O7</f>
        <v>1</v>
      </c>
      <c r="E16" s="28" t="s">
        <v>5</v>
      </c>
      <c r="F16" s="29">
        <f>M7</f>
        <v>10</v>
      </c>
      <c r="G16" s="27">
        <f>'C4.2'!P17</f>
        <v>3</v>
      </c>
      <c r="H16" s="28" t="s">
        <v>5</v>
      </c>
      <c r="I16" s="29">
        <f>'C4.2'!Q17</f>
        <v>8</v>
      </c>
      <c r="J16" s="27">
        <f>O13</f>
        <v>0</v>
      </c>
      <c r="K16" s="28" t="s">
        <v>5</v>
      </c>
      <c r="L16" s="58">
        <f>M13</f>
        <v>10</v>
      </c>
      <c r="M16" s="59"/>
      <c r="N16" s="25"/>
      <c r="O16" s="26"/>
      <c r="P16" s="30"/>
      <c r="Q16" s="31"/>
      <c r="R16" s="32"/>
      <c r="S16" s="33">
        <f>D16+G16+J16</f>
        <v>4</v>
      </c>
      <c r="T16" s="34" t="s">
        <v>5</v>
      </c>
      <c r="U16" s="32">
        <f>F16+I16+L16</f>
        <v>28</v>
      </c>
      <c r="V16" s="35"/>
      <c r="W16" s="36"/>
      <c r="X16" s="37"/>
      <c r="Y16" s="206"/>
      <c r="Z16" s="224"/>
      <c r="AA16" s="2"/>
      <c r="AB16" s="64"/>
      <c r="AD16" s="63"/>
      <c r="AE16" s="63"/>
    </row>
    <row r="17" spans="1:31" ht="19.5" customHeight="1" thickBot="1">
      <c r="A17" s="2"/>
      <c r="B17" s="213"/>
      <c r="C17" s="38" t="s">
        <v>114</v>
      </c>
      <c r="D17" s="60">
        <f>O8</f>
        <v>164</v>
      </c>
      <c r="E17" s="43" t="s">
        <v>5</v>
      </c>
      <c r="F17" s="44">
        <f>M8</f>
        <v>228</v>
      </c>
      <c r="G17" s="42">
        <f>'C4.2'!N17</f>
        <v>174</v>
      </c>
      <c r="H17" s="43" t="s">
        <v>5</v>
      </c>
      <c r="I17" s="44">
        <f>'C4.2'!O17</f>
        <v>225</v>
      </c>
      <c r="J17" s="42">
        <f>O14</f>
        <v>125</v>
      </c>
      <c r="K17" s="43" t="s">
        <v>5</v>
      </c>
      <c r="L17" s="61">
        <f>M14</f>
        <v>212</v>
      </c>
      <c r="M17" s="62"/>
      <c r="N17" s="40"/>
      <c r="O17" s="154"/>
      <c r="P17" s="45">
        <f>D17+G17+J17</f>
        <v>463</v>
      </c>
      <c r="Q17" s="46" t="s">
        <v>5</v>
      </c>
      <c r="R17" s="47">
        <f>F17+I17+L17</f>
        <v>665</v>
      </c>
      <c r="S17" s="48"/>
      <c r="T17" s="49"/>
      <c r="U17" s="50"/>
      <c r="V17" s="51"/>
      <c r="W17" s="52"/>
      <c r="X17" s="53"/>
      <c r="Y17" s="207"/>
      <c r="Z17" s="225"/>
      <c r="AA17" s="2"/>
      <c r="AB17" s="64"/>
      <c r="AD17" s="63"/>
      <c r="AE17" s="63"/>
    </row>
    <row r="18" spans="1:33" ht="12.75">
      <c r="A18" s="2"/>
      <c r="C18" s="2"/>
      <c r="D18" s="226" t="s">
        <v>7</v>
      </c>
      <c r="E18" s="227"/>
      <c r="F18" s="228"/>
      <c r="G18" s="208" t="s">
        <v>8</v>
      </c>
      <c r="H18" s="209"/>
      <c r="I18" s="210"/>
      <c r="J18" s="208" t="s">
        <v>9</v>
      </c>
      <c r="K18" s="209"/>
      <c r="L18" s="210"/>
      <c r="M18" s="69"/>
      <c r="N18" s="69"/>
      <c r="O18" s="69"/>
      <c r="P18" s="152">
        <f>SUM(P6:P17)</f>
        <v>2440</v>
      </c>
      <c r="Q18" s="152"/>
      <c r="R18" s="153">
        <f>SUM(R6:R17)</f>
        <v>2440</v>
      </c>
      <c r="S18" s="152">
        <f>SUM(S6:S17)</f>
        <v>68</v>
      </c>
      <c r="T18" s="152"/>
      <c r="U18" s="153">
        <f>SUM(U6:U17)</f>
        <v>68</v>
      </c>
      <c r="V18" s="152">
        <f>SUM(V6:V17)</f>
        <v>30</v>
      </c>
      <c r="W18" s="152"/>
      <c r="X18" s="153">
        <f>SUM(X6:X17)</f>
        <v>30</v>
      </c>
      <c r="Y18" s="2"/>
      <c r="Z18" s="2"/>
      <c r="AA18" s="2"/>
      <c r="AB18" s="2"/>
      <c r="AD18" s="63"/>
      <c r="AE18" s="63"/>
      <c r="AF18" s="63"/>
      <c r="AG18" s="63"/>
    </row>
    <row r="19" spans="1:33" ht="12.75">
      <c r="A19" s="2"/>
      <c r="C19" s="65" t="s">
        <v>10</v>
      </c>
      <c r="D19" s="202" t="s">
        <v>40</v>
      </c>
      <c r="E19" s="203"/>
      <c r="F19" s="204"/>
      <c r="G19" s="202" t="s">
        <v>87</v>
      </c>
      <c r="H19" s="203"/>
      <c r="I19" s="204"/>
      <c r="J19" s="202" t="s">
        <v>88</v>
      </c>
      <c r="K19" s="203"/>
      <c r="L19" s="204"/>
      <c r="M19" s="69"/>
      <c r="N19" s="69"/>
      <c r="O19" s="69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7"/>
      <c r="AB19" s="2"/>
      <c r="AF19" s="63"/>
      <c r="AG19" s="63"/>
    </row>
    <row r="20" spans="1:33" ht="12.75">
      <c r="A20" s="2"/>
      <c r="C20" s="2"/>
      <c r="D20" s="199" t="s">
        <v>11</v>
      </c>
      <c r="E20" s="200"/>
      <c r="F20" s="201"/>
      <c r="G20" s="199" t="s">
        <v>12</v>
      </c>
      <c r="H20" s="200"/>
      <c r="I20" s="201"/>
      <c r="J20" s="199" t="s">
        <v>89</v>
      </c>
      <c r="K20" s="200"/>
      <c r="L20" s="201"/>
      <c r="M20" s="69"/>
      <c r="N20" s="69"/>
      <c r="O20" s="69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7"/>
      <c r="AB20" s="2"/>
      <c r="AF20" s="63"/>
      <c r="AG20" s="63"/>
    </row>
    <row r="21" spans="1:33" ht="12.75">
      <c r="A21" s="2"/>
      <c r="C21" s="67"/>
      <c r="D21" s="68"/>
      <c r="E21" s="68"/>
      <c r="F21" s="68"/>
      <c r="G21" s="68"/>
      <c r="H21" s="68"/>
      <c r="I21" s="68"/>
      <c r="J21" s="69"/>
      <c r="K21" s="69"/>
      <c r="L21" s="69"/>
      <c r="M21" s="69"/>
      <c r="N21" s="69"/>
      <c r="O21" s="69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7"/>
      <c r="AB21" s="2"/>
      <c r="AF21" s="63"/>
      <c r="AG21" s="63"/>
    </row>
    <row r="22" spans="1:33" ht="12.75">
      <c r="A22" s="2"/>
      <c r="C22" s="67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7"/>
      <c r="AB22" s="2"/>
      <c r="AF22" s="63"/>
      <c r="AG22" s="63"/>
    </row>
    <row r="23" spans="1:33" ht="12.75">
      <c r="A23" s="2"/>
      <c r="C23" s="67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2"/>
      <c r="AB23" s="2"/>
      <c r="AG23" s="63"/>
    </row>
    <row r="24" spans="1:33" ht="12.75">
      <c r="A24" s="2"/>
      <c r="C24" s="2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7"/>
      <c r="Q24" s="67"/>
      <c r="R24" s="67"/>
      <c r="S24" s="67"/>
      <c r="T24" s="67"/>
      <c r="U24" s="2"/>
      <c r="V24" s="2"/>
      <c r="W24" s="2"/>
      <c r="X24" s="2"/>
      <c r="Y24" s="2"/>
      <c r="Z24" s="2"/>
      <c r="AA24" s="2"/>
      <c r="AB24" s="2"/>
      <c r="AG24" s="63"/>
    </row>
    <row r="25" spans="1:33" ht="12.75">
      <c r="A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67"/>
      <c r="V25" s="67"/>
      <c r="W25" s="67"/>
      <c r="X25" s="2"/>
      <c r="Y25" s="2"/>
      <c r="Z25" s="2"/>
      <c r="AA25" s="2"/>
      <c r="AB25" s="2"/>
      <c r="AG25" s="63"/>
    </row>
    <row r="26" spans="15:23" ht="12.75">
      <c r="O26" s="63"/>
      <c r="P26" s="63"/>
      <c r="Q26" s="63"/>
      <c r="R26" s="63"/>
      <c r="S26" s="63"/>
      <c r="T26" s="63"/>
      <c r="U26" s="63"/>
      <c r="V26" s="63"/>
      <c r="W26" s="63"/>
    </row>
    <row r="27" spans="31:32" ht="12.75">
      <c r="AE27" s="63"/>
      <c r="AF27" s="63"/>
    </row>
  </sheetData>
  <sheetProtection/>
  <mergeCells count="29">
    <mergeCell ref="O3:Z3"/>
    <mergeCell ref="D5:F5"/>
    <mergeCell ref="G5:I5"/>
    <mergeCell ref="J5:L5"/>
    <mergeCell ref="M5:O5"/>
    <mergeCell ref="P5:R5"/>
    <mergeCell ref="S5:U5"/>
    <mergeCell ref="V5:X5"/>
    <mergeCell ref="B6:B8"/>
    <mergeCell ref="Y6:Y8"/>
    <mergeCell ref="Z6:Z8"/>
    <mergeCell ref="B9:B11"/>
    <mergeCell ref="Y9:Y11"/>
    <mergeCell ref="Z9:Z11"/>
    <mergeCell ref="B12:B14"/>
    <mergeCell ref="Y12:Y14"/>
    <mergeCell ref="Z12:Z14"/>
    <mergeCell ref="B15:B17"/>
    <mergeCell ref="Y15:Y17"/>
    <mergeCell ref="Z15:Z17"/>
    <mergeCell ref="D20:F20"/>
    <mergeCell ref="G20:I20"/>
    <mergeCell ref="J20:L20"/>
    <mergeCell ref="D18:F18"/>
    <mergeCell ref="G18:I18"/>
    <mergeCell ref="J18:L18"/>
    <mergeCell ref="D19:F19"/>
    <mergeCell ref="G19:I19"/>
    <mergeCell ref="J19:L19"/>
  </mergeCells>
  <printOptions horizontalCentered="1" verticalCentered="1"/>
  <pageMargins left="0.1968503937007874" right="0.2362204724409449" top="0.6692913385826772" bottom="0.31496062992125984" header="0.5118110236220472" footer="0.5118110236220472"/>
  <pageSetup fitToHeight="1" fitToWidth="1" horizontalDpi="150" verticalDpi="15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123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124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122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156</v>
      </c>
      <c r="D12" s="109" t="s">
        <v>152</v>
      </c>
      <c r="E12" s="110">
        <v>21</v>
      </c>
      <c r="F12" s="111"/>
      <c r="G12" s="112">
        <v>10</v>
      </c>
      <c r="H12" s="110">
        <v>17</v>
      </c>
      <c r="I12" s="111" t="s">
        <v>5</v>
      </c>
      <c r="J12" s="112">
        <v>21</v>
      </c>
      <c r="K12" s="110">
        <v>21</v>
      </c>
      <c r="L12" s="111" t="s">
        <v>5</v>
      </c>
      <c r="M12" s="113">
        <v>15</v>
      </c>
      <c r="N12" s="114">
        <f>E12+H12+K12</f>
        <v>59</v>
      </c>
      <c r="O12" s="115">
        <f>G12+J12+M12</f>
        <v>46</v>
      </c>
      <c r="P12" s="116">
        <f>IF(E12&gt;G12,1,0)+IF(H12&gt;J12,1,0)+IF(K12&gt;M12,1,0)</f>
        <v>2</v>
      </c>
      <c r="Q12" s="117">
        <f>IF(E12&lt;G12,1,0)+IF(H12&lt;J12,1,0)+IF(K12&lt;M12,1,0)</f>
        <v>1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157</v>
      </c>
      <c r="D13" s="121" t="s">
        <v>153</v>
      </c>
      <c r="E13" s="110">
        <v>22</v>
      </c>
      <c r="F13" s="122" t="s">
        <v>5</v>
      </c>
      <c r="G13" s="112">
        <v>20</v>
      </c>
      <c r="H13" s="110">
        <v>21</v>
      </c>
      <c r="I13" s="122" t="s">
        <v>5</v>
      </c>
      <c r="J13" s="112">
        <v>18</v>
      </c>
      <c r="K13" s="110"/>
      <c r="L13" s="122" t="s">
        <v>5</v>
      </c>
      <c r="M13" s="112"/>
      <c r="N13" s="114">
        <f>E13+H13+K13</f>
        <v>43</v>
      </c>
      <c r="O13" s="115">
        <f>G13+J13+M13</f>
        <v>38</v>
      </c>
      <c r="P13" s="123">
        <f>IF(E13&gt;G13,1,0)+IF(H13&gt;J13,1,0)+IF(K13&gt;M13,1,0)</f>
        <v>2</v>
      </c>
      <c r="Q13" s="124">
        <f>IF(E13&lt;G13,1,0)+IF(H13&lt;J13,1,0)+IF(K13&lt;M13,1,0)</f>
        <v>0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158</v>
      </c>
      <c r="D14" s="121" t="s">
        <v>154</v>
      </c>
      <c r="E14" s="110">
        <v>21</v>
      </c>
      <c r="F14" s="122" t="s">
        <v>5</v>
      </c>
      <c r="G14" s="112">
        <v>17</v>
      </c>
      <c r="H14" s="110">
        <v>21</v>
      </c>
      <c r="I14" s="122" t="s">
        <v>5</v>
      </c>
      <c r="J14" s="112">
        <v>8</v>
      </c>
      <c r="K14" s="110"/>
      <c r="L14" s="122" t="s">
        <v>5</v>
      </c>
      <c r="M14" s="112"/>
      <c r="N14" s="114">
        <f>E14+H14+K14</f>
        <v>42</v>
      </c>
      <c r="O14" s="115">
        <f>G14+J14+M14</f>
        <v>25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159</v>
      </c>
      <c r="D15" s="121" t="s">
        <v>155</v>
      </c>
      <c r="E15" s="110">
        <v>21</v>
      </c>
      <c r="F15" s="122" t="s">
        <v>5</v>
      </c>
      <c r="G15" s="112">
        <v>7</v>
      </c>
      <c r="H15" s="110">
        <v>21</v>
      </c>
      <c r="I15" s="122" t="s">
        <v>5</v>
      </c>
      <c r="J15" s="112">
        <v>18</v>
      </c>
      <c r="K15" s="110"/>
      <c r="L15" s="122" t="s">
        <v>5</v>
      </c>
      <c r="M15" s="112"/>
      <c r="N15" s="114">
        <f>E15+H15+K15</f>
        <v>42</v>
      </c>
      <c r="O15" s="115">
        <f>G15+J15+M15</f>
        <v>25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130</v>
      </c>
      <c r="D16" s="121" t="s">
        <v>151</v>
      </c>
      <c r="E16" s="110">
        <v>21</v>
      </c>
      <c r="F16" s="126" t="s">
        <v>5</v>
      </c>
      <c r="G16" s="112">
        <v>16</v>
      </c>
      <c r="H16" s="110">
        <v>21</v>
      </c>
      <c r="I16" s="126" t="s">
        <v>5</v>
      </c>
      <c r="J16" s="112">
        <v>14</v>
      </c>
      <c r="K16" s="110"/>
      <c r="L16" s="126" t="s">
        <v>5</v>
      </c>
      <c r="M16" s="127"/>
      <c r="N16" s="114">
        <f>E16+H16+K16</f>
        <v>42</v>
      </c>
      <c r="O16" s="115">
        <f>G16+J16+M16</f>
        <v>30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SKB Český Krumlov "A" (Czech Republic)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228</v>
      </c>
      <c r="O17" s="132">
        <f t="shared" si="0"/>
        <v>164</v>
      </c>
      <c r="P17" s="133">
        <f t="shared" si="0"/>
        <v>10</v>
      </c>
      <c r="Q17" s="134">
        <f t="shared" si="0"/>
        <v>1</v>
      </c>
      <c r="R17" s="133">
        <f t="shared" si="0"/>
        <v>5</v>
      </c>
      <c r="S17" s="132">
        <f t="shared" si="0"/>
        <v>0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150" verticalDpi="15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125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126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122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160</v>
      </c>
      <c r="D12" s="109" t="s">
        <v>165</v>
      </c>
      <c r="E12" s="110">
        <v>19</v>
      </c>
      <c r="F12" s="111" t="s">
        <v>5</v>
      </c>
      <c r="G12" s="112">
        <v>21</v>
      </c>
      <c r="H12" s="110">
        <v>23</v>
      </c>
      <c r="I12" s="111" t="s">
        <v>5</v>
      </c>
      <c r="J12" s="112">
        <v>25</v>
      </c>
      <c r="K12" s="110"/>
      <c r="L12" s="111" t="s">
        <v>5</v>
      </c>
      <c r="M12" s="113"/>
      <c r="N12" s="114">
        <f>E12+H12+K12</f>
        <v>42</v>
      </c>
      <c r="O12" s="115">
        <f>G12+J12+M12</f>
        <v>46</v>
      </c>
      <c r="P12" s="116">
        <f>IF(E12&gt;G12,1,0)+IF(H12&gt;J12,1,0)+IF(K12&gt;M12,1,0)</f>
        <v>0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161</v>
      </c>
      <c r="D13" s="121" t="s">
        <v>166</v>
      </c>
      <c r="E13" s="110">
        <v>12</v>
      </c>
      <c r="F13" s="122" t="s">
        <v>5</v>
      </c>
      <c r="G13" s="112">
        <v>21</v>
      </c>
      <c r="H13" s="110">
        <v>12</v>
      </c>
      <c r="I13" s="122" t="s">
        <v>5</v>
      </c>
      <c r="J13" s="112">
        <v>21</v>
      </c>
      <c r="K13" s="110"/>
      <c r="L13" s="122" t="s">
        <v>5</v>
      </c>
      <c r="M13" s="112"/>
      <c r="N13" s="114">
        <f>E13+H13+K13</f>
        <v>24</v>
      </c>
      <c r="O13" s="115">
        <f>G13+J13+M13</f>
        <v>42</v>
      </c>
      <c r="P13" s="123">
        <f>IF(E13&gt;G13,1,0)+IF(H13&gt;J13,1,0)+IF(K13&gt;M13,1,0)</f>
        <v>0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162</v>
      </c>
      <c r="D14" s="121" t="s">
        <v>167</v>
      </c>
      <c r="E14" s="110">
        <v>12</v>
      </c>
      <c r="F14" s="122" t="s">
        <v>5</v>
      </c>
      <c r="G14" s="112">
        <v>21</v>
      </c>
      <c r="H14" s="110">
        <v>21</v>
      </c>
      <c r="I14" s="122" t="s">
        <v>5</v>
      </c>
      <c r="J14" s="112">
        <v>11</v>
      </c>
      <c r="K14" s="110">
        <v>13</v>
      </c>
      <c r="L14" s="122" t="s">
        <v>5</v>
      </c>
      <c r="M14" s="112">
        <v>21</v>
      </c>
      <c r="N14" s="114">
        <f>E14+H14+K14</f>
        <v>46</v>
      </c>
      <c r="O14" s="115">
        <f>G14+J14+M14</f>
        <v>53</v>
      </c>
      <c r="P14" s="123">
        <f>IF(E14&gt;G14,1,0)+IF(H14&gt;J14,1,0)+IF(K14&gt;M14,1,0)</f>
        <v>1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163</v>
      </c>
      <c r="D15" s="121" t="s">
        <v>168</v>
      </c>
      <c r="E15" s="110">
        <v>17</v>
      </c>
      <c r="F15" s="122" t="s">
        <v>5</v>
      </c>
      <c r="G15" s="112">
        <v>21</v>
      </c>
      <c r="H15" s="110">
        <v>15</v>
      </c>
      <c r="I15" s="122" t="s">
        <v>5</v>
      </c>
      <c r="J15" s="112">
        <v>21</v>
      </c>
      <c r="K15" s="110"/>
      <c r="L15" s="122" t="s">
        <v>5</v>
      </c>
      <c r="M15" s="112"/>
      <c r="N15" s="114">
        <f>E15+H15+K15</f>
        <v>32</v>
      </c>
      <c r="O15" s="115">
        <f>G15+J15+M15</f>
        <v>42</v>
      </c>
      <c r="P15" s="123">
        <f>IF(E15&gt;G15,1,0)+IF(H15&gt;J15,1,0)+IF(K15&gt;M15,1,0)</f>
        <v>0</v>
      </c>
      <c r="Q15" s="124">
        <f>IF(E15&lt;G15,1,0)+IF(H15&lt;J15,1,0)+IF(K15&lt;M15,1,0)</f>
        <v>2</v>
      </c>
      <c r="R15" s="125">
        <f>IF(P15+Q15&lt;2,0,IF(P15&gt;Q15,1,0))</f>
        <v>0</v>
      </c>
      <c r="S15" s="124">
        <f>IF(P15+Q15&lt;2,0,IF(P15&lt;Q15,1,0))</f>
        <v>1</v>
      </c>
      <c r="T15" s="120"/>
    </row>
    <row r="16" spans="2:20" ht="30" customHeight="1" thickBot="1">
      <c r="B16" s="107" t="s">
        <v>31</v>
      </c>
      <c r="C16" s="121" t="s">
        <v>164</v>
      </c>
      <c r="D16" s="121" t="s">
        <v>169</v>
      </c>
      <c r="E16" s="110">
        <v>21</v>
      </c>
      <c r="F16" s="126" t="s">
        <v>5</v>
      </c>
      <c r="G16" s="112">
        <v>16</v>
      </c>
      <c r="H16" s="110">
        <v>21</v>
      </c>
      <c r="I16" s="126" t="s">
        <v>5</v>
      </c>
      <c r="J16" s="112">
        <v>17</v>
      </c>
      <c r="K16" s="110"/>
      <c r="L16" s="126" t="s">
        <v>5</v>
      </c>
      <c r="M16" s="127"/>
      <c r="N16" s="114">
        <f>E16+H16+K16</f>
        <v>42</v>
      </c>
      <c r="O16" s="115">
        <f>G16+J16+M16</f>
        <v>33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C8</f>
        <v>Medvedgrad 1998 (Croatia)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186</v>
      </c>
      <c r="O17" s="132">
        <f t="shared" si="0"/>
        <v>216</v>
      </c>
      <c r="P17" s="133">
        <f t="shared" si="0"/>
        <v>3</v>
      </c>
      <c r="Q17" s="134">
        <f t="shared" si="0"/>
        <v>8</v>
      </c>
      <c r="R17" s="133">
        <f t="shared" si="0"/>
        <v>1</v>
      </c>
      <c r="S17" s="132">
        <f t="shared" si="0"/>
        <v>4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150" verticalDpi="15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124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125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192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152</v>
      </c>
      <c r="D12" s="109" t="s">
        <v>160</v>
      </c>
      <c r="E12" s="110">
        <v>21</v>
      </c>
      <c r="F12" s="111" t="s">
        <v>5</v>
      </c>
      <c r="G12" s="112">
        <v>23</v>
      </c>
      <c r="H12" s="110">
        <v>29</v>
      </c>
      <c r="I12" s="111" t="s">
        <v>5</v>
      </c>
      <c r="J12" s="112">
        <v>27</v>
      </c>
      <c r="K12" s="110">
        <v>19</v>
      </c>
      <c r="L12" s="111" t="s">
        <v>5</v>
      </c>
      <c r="M12" s="113">
        <v>21</v>
      </c>
      <c r="N12" s="114">
        <f>E12+H12+K12</f>
        <v>69</v>
      </c>
      <c r="O12" s="115">
        <f>G12+J12+M12</f>
        <v>71</v>
      </c>
      <c r="P12" s="116">
        <f>IF(E12&gt;G12,1,0)+IF(H12&gt;J12,1,0)+IF(K12&gt;M12,1,0)</f>
        <v>1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153</v>
      </c>
      <c r="D13" s="121" t="s">
        <v>220</v>
      </c>
      <c r="E13" s="110">
        <v>21</v>
      </c>
      <c r="F13" s="122" t="s">
        <v>5</v>
      </c>
      <c r="G13" s="112">
        <v>13</v>
      </c>
      <c r="H13" s="110">
        <v>21</v>
      </c>
      <c r="I13" s="122" t="s">
        <v>5</v>
      </c>
      <c r="J13" s="112">
        <v>15</v>
      </c>
      <c r="K13" s="110"/>
      <c r="L13" s="122" t="s">
        <v>5</v>
      </c>
      <c r="M13" s="112"/>
      <c r="N13" s="114">
        <f>E13+H13+K13</f>
        <v>42</v>
      </c>
      <c r="O13" s="115">
        <f>G13+J13+M13</f>
        <v>28</v>
      </c>
      <c r="P13" s="123">
        <f>IF(E13&gt;G13,1,0)+IF(H13&gt;J13,1,0)+IF(K13&gt;M13,1,0)</f>
        <v>2</v>
      </c>
      <c r="Q13" s="124">
        <f>IF(E13&lt;G13,1,0)+IF(H13&lt;J13,1,0)+IF(K13&lt;M13,1,0)</f>
        <v>0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217</v>
      </c>
      <c r="D14" s="121" t="s">
        <v>162</v>
      </c>
      <c r="E14" s="110">
        <v>7</v>
      </c>
      <c r="F14" s="122" t="s">
        <v>5</v>
      </c>
      <c r="G14" s="112">
        <v>21</v>
      </c>
      <c r="H14" s="110">
        <v>8</v>
      </c>
      <c r="I14" s="122" t="s">
        <v>5</v>
      </c>
      <c r="J14" s="112">
        <v>21</v>
      </c>
      <c r="K14" s="110"/>
      <c r="L14" s="122" t="s">
        <v>5</v>
      </c>
      <c r="M14" s="112"/>
      <c r="N14" s="114">
        <f>E14+H14+K14</f>
        <v>15</v>
      </c>
      <c r="O14" s="115">
        <f>G14+J14+M14</f>
        <v>42</v>
      </c>
      <c r="P14" s="123">
        <f>IF(E14&gt;G14,1,0)+IF(H14&gt;J14,1,0)+IF(K14&gt;M14,1,0)</f>
        <v>0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218</v>
      </c>
      <c r="D15" s="121" t="s">
        <v>222</v>
      </c>
      <c r="E15" s="110">
        <v>7</v>
      </c>
      <c r="F15" s="122" t="s">
        <v>5</v>
      </c>
      <c r="G15" s="112">
        <v>21</v>
      </c>
      <c r="H15" s="110">
        <v>12</v>
      </c>
      <c r="I15" s="122" t="s">
        <v>5</v>
      </c>
      <c r="J15" s="112">
        <v>21</v>
      </c>
      <c r="K15" s="110"/>
      <c r="L15" s="122" t="s">
        <v>5</v>
      </c>
      <c r="M15" s="112"/>
      <c r="N15" s="114">
        <f>E15+H15+K15</f>
        <v>19</v>
      </c>
      <c r="O15" s="115">
        <f>G15+J15+M15</f>
        <v>42</v>
      </c>
      <c r="P15" s="123">
        <f>IF(E15&gt;G15,1,0)+IF(H15&gt;J15,1,0)+IF(K15&gt;M15,1,0)</f>
        <v>0</v>
      </c>
      <c r="Q15" s="124">
        <f>IF(E15&lt;G15,1,0)+IF(H15&lt;J15,1,0)+IF(K15&lt;M15,1,0)</f>
        <v>2</v>
      </c>
      <c r="R15" s="125">
        <f>IF(P15+Q15&lt;2,0,IF(P15&gt;Q15,1,0))</f>
        <v>0</v>
      </c>
      <c r="S15" s="124">
        <f>IF(P15+Q15&lt;2,0,IF(P15&lt;Q15,1,0))</f>
        <v>1</v>
      </c>
      <c r="T15" s="120"/>
    </row>
    <row r="16" spans="2:20" ht="30" customHeight="1" thickBot="1">
      <c r="B16" s="107" t="s">
        <v>31</v>
      </c>
      <c r="C16" s="121" t="s">
        <v>219</v>
      </c>
      <c r="D16" s="121" t="s">
        <v>164</v>
      </c>
      <c r="E16" s="110">
        <v>14</v>
      </c>
      <c r="F16" s="126" t="s">
        <v>5</v>
      </c>
      <c r="G16" s="112">
        <v>21</v>
      </c>
      <c r="H16" s="110">
        <v>15</v>
      </c>
      <c r="I16" s="126" t="s">
        <v>5</v>
      </c>
      <c r="J16" s="112">
        <v>21</v>
      </c>
      <c r="K16" s="110"/>
      <c r="L16" s="126" t="s">
        <v>5</v>
      </c>
      <c r="M16" s="127"/>
      <c r="N16" s="114">
        <f>E16+H16+K16</f>
        <v>29</v>
      </c>
      <c r="O16" s="115">
        <f>G16+J16+M16</f>
        <v>42</v>
      </c>
      <c r="P16" s="118">
        <f>IF(E16&gt;G16,1,0)+IF(H16&gt;J16,1,0)+IF(K16&gt;M16,1,0)</f>
        <v>0</v>
      </c>
      <c r="Q16" s="128">
        <f>IF(E16&lt;G16,1,0)+IF(H16&lt;J16,1,0)+IF(K16&lt;M16,1,0)</f>
        <v>2</v>
      </c>
      <c r="R16" s="125">
        <f>IF(P16+Q16&lt;2,0,IF(P16&gt;Q16,1,0))</f>
        <v>0</v>
      </c>
      <c r="S16" s="124">
        <f>IF(P16+Q16&lt;2,0,IF(P16&lt;Q16,1,0))</f>
        <v>1</v>
      </c>
      <c r="T16" s="120"/>
    </row>
    <row r="17" spans="2:20" ht="34.5" customHeight="1" thickBot="1">
      <c r="B17" s="178" t="s">
        <v>86</v>
      </c>
      <c r="C17" s="177" t="s">
        <v>125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174</v>
      </c>
      <c r="O17" s="132">
        <f t="shared" si="0"/>
        <v>225</v>
      </c>
      <c r="P17" s="133">
        <f t="shared" si="0"/>
        <v>3</v>
      </c>
      <c r="Q17" s="134">
        <f t="shared" si="0"/>
        <v>8</v>
      </c>
      <c r="R17" s="133">
        <f t="shared" si="0"/>
        <v>1</v>
      </c>
      <c r="S17" s="132">
        <f t="shared" si="0"/>
        <v>4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193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123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192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207</v>
      </c>
      <c r="D12" s="109" t="s">
        <v>156</v>
      </c>
      <c r="E12" s="110">
        <v>21</v>
      </c>
      <c r="F12" s="111" t="s">
        <v>5</v>
      </c>
      <c r="G12" s="112">
        <v>17</v>
      </c>
      <c r="H12" s="110">
        <v>21</v>
      </c>
      <c r="I12" s="111" t="s">
        <v>5</v>
      </c>
      <c r="J12" s="112">
        <v>18</v>
      </c>
      <c r="K12" s="110"/>
      <c r="L12" s="111" t="s">
        <v>5</v>
      </c>
      <c r="M12" s="113"/>
      <c r="N12" s="114">
        <f>E12+H12+K12</f>
        <v>42</v>
      </c>
      <c r="O12" s="115">
        <f>G12+J12+M12</f>
        <v>35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166</v>
      </c>
      <c r="D13" s="121" t="s">
        <v>157</v>
      </c>
      <c r="E13" s="110">
        <v>19</v>
      </c>
      <c r="F13" s="122" t="s">
        <v>5</v>
      </c>
      <c r="G13" s="112">
        <v>21</v>
      </c>
      <c r="H13" s="110">
        <v>21</v>
      </c>
      <c r="I13" s="122" t="s">
        <v>5</v>
      </c>
      <c r="J13" s="112">
        <v>16</v>
      </c>
      <c r="K13" s="110">
        <v>15</v>
      </c>
      <c r="L13" s="122" t="s">
        <v>5</v>
      </c>
      <c r="M13" s="112">
        <v>21</v>
      </c>
      <c r="N13" s="114">
        <f>E13+H13+K13</f>
        <v>55</v>
      </c>
      <c r="O13" s="115">
        <f>G13+J13+M13</f>
        <v>58</v>
      </c>
      <c r="P13" s="123">
        <f>IF(E13&gt;G13,1,0)+IF(H13&gt;J13,1,0)+IF(K13&gt;M13,1,0)</f>
        <v>1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208</v>
      </c>
      <c r="D14" s="121" t="s">
        <v>206</v>
      </c>
      <c r="E14" s="110">
        <v>21</v>
      </c>
      <c r="F14" s="122" t="s">
        <v>5</v>
      </c>
      <c r="G14" s="112">
        <v>16</v>
      </c>
      <c r="H14" s="110">
        <v>16</v>
      </c>
      <c r="I14" s="122" t="s">
        <v>5</v>
      </c>
      <c r="J14" s="112">
        <v>21</v>
      </c>
      <c r="K14" s="110">
        <v>17</v>
      </c>
      <c r="L14" s="122" t="s">
        <v>5</v>
      </c>
      <c r="M14" s="112">
        <v>21</v>
      </c>
      <c r="N14" s="114">
        <f>E14+H14+K14</f>
        <v>54</v>
      </c>
      <c r="O14" s="115">
        <f>G14+J14+M14</f>
        <v>58</v>
      </c>
      <c r="P14" s="123">
        <f>IF(E14&gt;G14,1,0)+IF(H14&gt;J14,1,0)+IF(K14&gt;M14,1,0)</f>
        <v>1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168</v>
      </c>
      <c r="D15" s="121" t="s">
        <v>159</v>
      </c>
      <c r="E15" s="110">
        <v>21</v>
      </c>
      <c r="F15" s="122" t="s">
        <v>5</v>
      </c>
      <c r="G15" s="112">
        <v>17</v>
      </c>
      <c r="H15" s="110">
        <v>19</v>
      </c>
      <c r="I15" s="122" t="s">
        <v>5</v>
      </c>
      <c r="J15" s="112">
        <v>21</v>
      </c>
      <c r="K15" s="110">
        <v>21</v>
      </c>
      <c r="L15" s="122" t="s">
        <v>5</v>
      </c>
      <c r="M15" s="112">
        <v>12</v>
      </c>
      <c r="N15" s="114">
        <f>E15+H15+K15</f>
        <v>61</v>
      </c>
      <c r="O15" s="115">
        <f>G15+J15+M15</f>
        <v>50</v>
      </c>
      <c r="P15" s="123">
        <f>IF(E15&gt;G15,1,0)+IF(H15&gt;J15,1,0)+IF(K15&gt;M15,1,0)</f>
        <v>2</v>
      </c>
      <c r="Q15" s="124">
        <f>IF(E15&lt;G15,1,0)+IF(H15&lt;J15,1,0)+IF(K15&lt;M15,1,0)</f>
        <v>1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209</v>
      </c>
      <c r="D16" s="121" t="s">
        <v>232</v>
      </c>
      <c r="E16" s="110">
        <v>21</v>
      </c>
      <c r="F16" s="126" t="s">
        <v>5</v>
      </c>
      <c r="G16" s="112">
        <v>14</v>
      </c>
      <c r="H16" s="110">
        <v>16</v>
      </c>
      <c r="I16" s="126" t="s">
        <v>5</v>
      </c>
      <c r="J16" s="112">
        <v>21</v>
      </c>
      <c r="K16" s="110">
        <v>10</v>
      </c>
      <c r="L16" s="126" t="s">
        <v>5</v>
      </c>
      <c r="M16" s="127">
        <v>21</v>
      </c>
      <c r="N16" s="114">
        <f>E16+H16+K16</f>
        <v>47</v>
      </c>
      <c r="O16" s="115">
        <f>G16+J16+M16</f>
        <v>56</v>
      </c>
      <c r="P16" s="118">
        <f>IF(E16&gt;G16,1,0)+IF(H16&gt;J16,1,0)+IF(K16&gt;M16,1,0)</f>
        <v>1</v>
      </c>
      <c r="Q16" s="128">
        <f>IF(E16&lt;G16,1,0)+IF(H16&lt;J16,1,0)+IF(K16&lt;M16,1,0)</f>
        <v>2</v>
      </c>
      <c r="R16" s="125">
        <f>IF(P16+Q16&lt;2,0,IF(P16&gt;Q16,1,0))</f>
        <v>0</v>
      </c>
      <c r="S16" s="124">
        <f>IF(P16+Q16&lt;2,0,IF(P16&lt;Q16,1,0))</f>
        <v>1</v>
      </c>
      <c r="T16" s="120"/>
    </row>
    <row r="17" spans="2:20" ht="34.5" customHeight="1" thickBot="1">
      <c r="B17" s="178" t="s">
        <v>86</v>
      </c>
      <c r="C17" s="177" t="s">
        <v>123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259</v>
      </c>
      <c r="O17" s="132">
        <f t="shared" si="0"/>
        <v>257</v>
      </c>
      <c r="P17" s="133">
        <f t="shared" si="0"/>
        <v>7</v>
      </c>
      <c r="Q17" s="134">
        <f t="shared" si="0"/>
        <v>7</v>
      </c>
      <c r="R17" s="133">
        <f t="shared" si="0"/>
        <v>2</v>
      </c>
      <c r="S17" s="132">
        <f t="shared" si="0"/>
        <v>3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193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181" t="s">
        <v>124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301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165</v>
      </c>
      <c r="D12" s="109" t="s">
        <v>254</v>
      </c>
      <c r="E12" s="110">
        <v>21</v>
      </c>
      <c r="F12" s="111" t="s">
        <v>5</v>
      </c>
      <c r="G12" s="112">
        <v>9</v>
      </c>
      <c r="H12" s="110">
        <v>21</v>
      </c>
      <c r="I12" s="111" t="s">
        <v>5</v>
      </c>
      <c r="J12" s="112">
        <v>10</v>
      </c>
      <c r="K12" s="110"/>
      <c r="L12" s="111" t="s">
        <v>5</v>
      </c>
      <c r="M12" s="113"/>
      <c r="N12" s="114">
        <f>E12+H12+K12</f>
        <v>42</v>
      </c>
      <c r="O12" s="115">
        <f>G12+J12+M12</f>
        <v>19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166</v>
      </c>
      <c r="D13" s="121" t="s">
        <v>153</v>
      </c>
      <c r="E13" s="110">
        <v>21</v>
      </c>
      <c r="F13" s="122" t="s">
        <v>5</v>
      </c>
      <c r="G13" s="112">
        <v>14</v>
      </c>
      <c r="H13" s="110">
        <v>21</v>
      </c>
      <c r="I13" s="122" t="s">
        <v>5</v>
      </c>
      <c r="J13" s="112">
        <v>19</v>
      </c>
      <c r="K13" s="110"/>
      <c r="L13" s="122" t="s">
        <v>5</v>
      </c>
      <c r="M13" s="112"/>
      <c r="N13" s="114">
        <f>E13+H13+K13</f>
        <v>42</v>
      </c>
      <c r="O13" s="115">
        <f>G13+J13+M13</f>
        <v>33</v>
      </c>
      <c r="P13" s="123">
        <f>IF(E13&gt;G13,1,0)+IF(H13&gt;J13,1,0)+IF(K13&gt;M13,1,0)</f>
        <v>2</v>
      </c>
      <c r="Q13" s="124">
        <f>IF(E13&lt;G13,1,0)+IF(H13&lt;J13,1,0)+IF(K13&lt;M13,1,0)</f>
        <v>0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240</v>
      </c>
      <c r="D14" s="121" t="s">
        <v>255</v>
      </c>
      <c r="E14" s="110">
        <v>21</v>
      </c>
      <c r="F14" s="122" t="s">
        <v>5</v>
      </c>
      <c r="G14" s="112">
        <v>11</v>
      </c>
      <c r="H14" s="110">
        <v>23</v>
      </c>
      <c r="I14" s="122" t="s">
        <v>5</v>
      </c>
      <c r="J14" s="112">
        <v>21</v>
      </c>
      <c r="K14" s="110"/>
      <c r="L14" s="122" t="s">
        <v>5</v>
      </c>
      <c r="M14" s="112"/>
      <c r="N14" s="114">
        <f>E14+H14+K14</f>
        <v>44</v>
      </c>
      <c r="O14" s="115">
        <f>G14+J14+M14</f>
        <v>32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168</v>
      </c>
      <c r="D15" s="121" t="s">
        <v>155</v>
      </c>
      <c r="E15" s="110">
        <v>21</v>
      </c>
      <c r="F15" s="122" t="s">
        <v>5</v>
      </c>
      <c r="G15" s="112">
        <v>18</v>
      </c>
      <c r="H15" s="110">
        <v>21</v>
      </c>
      <c r="I15" s="122" t="s">
        <v>5</v>
      </c>
      <c r="J15" s="112">
        <v>15</v>
      </c>
      <c r="K15" s="110"/>
      <c r="L15" s="122" t="s">
        <v>5</v>
      </c>
      <c r="M15" s="112"/>
      <c r="N15" s="114">
        <f>E15+H15+K15</f>
        <v>42</v>
      </c>
      <c r="O15" s="115">
        <f>G15+J15+M15</f>
        <v>33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241</v>
      </c>
      <c r="D16" s="121" t="s">
        <v>256</v>
      </c>
      <c r="E16" s="110">
        <v>21</v>
      </c>
      <c r="F16" s="126" t="s">
        <v>5</v>
      </c>
      <c r="G16" s="112">
        <v>2</v>
      </c>
      <c r="H16" s="110">
        <v>21</v>
      </c>
      <c r="I16" s="126" t="s">
        <v>5</v>
      </c>
      <c r="J16" s="112">
        <v>6</v>
      </c>
      <c r="K16" s="110"/>
      <c r="L16" s="126" t="s">
        <v>5</v>
      </c>
      <c r="M16" s="127"/>
      <c r="N16" s="114">
        <f>E16+H16+K16</f>
        <v>42</v>
      </c>
      <c r="O16" s="115">
        <f>G16+J16+M16</f>
        <v>8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Medvedgrad 1998 (Slovenia)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212</v>
      </c>
      <c r="O17" s="132">
        <f t="shared" si="0"/>
        <v>125</v>
      </c>
      <c r="P17" s="133">
        <f t="shared" si="0"/>
        <v>10</v>
      </c>
      <c r="Q17" s="134">
        <f t="shared" si="0"/>
        <v>0</v>
      </c>
      <c r="R17" s="133">
        <f t="shared" si="0"/>
        <v>5</v>
      </c>
      <c r="S17" s="132">
        <f t="shared" si="0"/>
        <v>0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83" t="s">
        <v>125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123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301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160</v>
      </c>
      <c r="D12" s="108" t="s">
        <v>257</v>
      </c>
      <c r="E12" s="110">
        <v>10</v>
      </c>
      <c r="F12" s="111" t="s">
        <v>5</v>
      </c>
      <c r="G12" s="112">
        <v>21</v>
      </c>
      <c r="H12" s="110">
        <v>11</v>
      </c>
      <c r="I12" s="111" t="s">
        <v>5</v>
      </c>
      <c r="J12" s="112">
        <v>21</v>
      </c>
      <c r="K12" s="110"/>
      <c r="L12" s="111" t="s">
        <v>5</v>
      </c>
      <c r="M12" s="113"/>
      <c r="N12" s="114">
        <f>E12+H12+K12</f>
        <v>21</v>
      </c>
      <c r="O12" s="115">
        <f>G12+J12+M12</f>
        <v>42</v>
      </c>
      <c r="P12" s="116">
        <f>IF(E12&gt;G12,1,0)+IF(H12&gt;J12,1,0)+IF(K12&gt;M12,1,0)</f>
        <v>0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260</v>
      </c>
      <c r="D13" s="121" t="s">
        <v>157</v>
      </c>
      <c r="E13" s="110">
        <v>14</v>
      </c>
      <c r="F13" s="122" t="s">
        <v>5</v>
      </c>
      <c r="G13" s="112">
        <v>21</v>
      </c>
      <c r="H13" s="110">
        <v>13</v>
      </c>
      <c r="I13" s="122" t="s">
        <v>5</v>
      </c>
      <c r="J13" s="112">
        <v>21</v>
      </c>
      <c r="K13" s="110"/>
      <c r="L13" s="122" t="s">
        <v>5</v>
      </c>
      <c r="M13" s="112"/>
      <c r="N13" s="114">
        <f>E13+H13+K13</f>
        <v>27</v>
      </c>
      <c r="O13" s="115">
        <f>G13+J13+M13</f>
        <v>42</v>
      </c>
      <c r="P13" s="123">
        <f>IF(E13&gt;G13,1,0)+IF(H13&gt;J13,1,0)+IF(K13&gt;M13,1,0)</f>
        <v>0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162</v>
      </c>
      <c r="D14" s="121" t="s">
        <v>258</v>
      </c>
      <c r="E14" s="110">
        <v>18</v>
      </c>
      <c r="F14" s="122" t="s">
        <v>5</v>
      </c>
      <c r="G14" s="112">
        <v>21</v>
      </c>
      <c r="H14" s="110">
        <v>12</v>
      </c>
      <c r="I14" s="122" t="s">
        <v>5</v>
      </c>
      <c r="J14" s="112">
        <v>21</v>
      </c>
      <c r="K14" s="110"/>
      <c r="L14" s="122" t="s">
        <v>5</v>
      </c>
      <c r="M14" s="112"/>
      <c r="N14" s="114">
        <f>E14+H14+K14</f>
        <v>30</v>
      </c>
      <c r="O14" s="115">
        <f>G14+J14+M14</f>
        <v>42</v>
      </c>
      <c r="P14" s="123">
        <f>IF(E14&gt;G14,1,0)+IF(H14&gt;J14,1,0)+IF(K14&gt;M14,1,0)</f>
        <v>0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222</v>
      </c>
      <c r="D15" s="121" t="s">
        <v>159</v>
      </c>
      <c r="E15" s="110">
        <v>16</v>
      </c>
      <c r="F15" s="122" t="s">
        <v>5</v>
      </c>
      <c r="G15" s="112">
        <v>21</v>
      </c>
      <c r="H15" s="110">
        <v>11</v>
      </c>
      <c r="I15" s="122" t="s">
        <v>5</v>
      </c>
      <c r="J15" s="112">
        <v>21</v>
      </c>
      <c r="K15" s="110"/>
      <c r="L15" s="122" t="s">
        <v>5</v>
      </c>
      <c r="M15" s="112"/>
      <c r="N15" s="114">
        <f>E15+H15+K15</f>
        <v>27</v>
      </c>
      <c r="O15" s="115">
        <f>G15+J15+M15</f>
        <v>42</v>
      </c>
      <c r="P15" s="123">
        <f>IF(E15&gt;G15,1,0)+IF(H15&gt;J15,1,0)+IF(K15&gt;M15,1,0)</f>
        <v>0</v>
      </c>
      <c r="Q15" s="124">
        <f>IF(E15&lt;G15,1,0)+IF(H15&lt;J15,1,0)+IF(K15&lt;M15,1,0)</f>
        <v>2</v>
      </c>
      <c r="R15" s="125">
        <f>IF(P15+Q15&lt;2,0,IF(P15&gt;Q15,1,0))</f>
        <v>0</v>
      </c>
      <c r="S15" s="124">
        <f>IF(P15+Q15&lt;2,0,IF(P15&lt;Q15,1,0))</f>
        <v>1</v>
      </c>
      <c r="T15" s="120"/>
    </row>
    <row r="16" spans="2:20" ht="30" customHeight="1" thickBot="1">
      <c r="B16" s="107" t="s">
        <v>31</v>
      </c>
      <c r="C16" s="184" t="s">
        <v>261</v>
      </c>
      <c r="D16" s="121" t="s">
        <v>259</v>
      </c>
      <c r="E16" s="110">
        <v>21</v>
      </c>
      <c r="F16" s="126" t="s">
        <v>5</v>
      </c>
      <c r="G16" s="112">
        <v>23</v>
      </c>
      <c r="H16" s="110">
        <v>21</v>
      </c>
      <c r="I16" s="126" t="s">
        <v>5</v>
      </c>
      <c r="J16" s="112">
        <v>17</v>
      </c>
      <c r="K16" s="110">
        <v>21</v>
      </c>
      <c r="L16" s="126" t="s">
        <v>5</v>
      </c>
      <c r="M16" s="127">
        <v>18</v>
      </c>
      <c r="N16" s="114">
        <f>E16+H16+K16</f>
        <v>63</v>
      </c>
      <c r="O16" s="115">
        <f>G16+J16+M16</f>
        <v>58</v>
      </c>
      <c r="P16" s="118">
        <f>IF(E16&gt;G16,1,0)+IF(H16&gt;J16,1,0)+IF(K16&gt;M16,1,0)</f>
        <v>2</v>
      </c>
      <c r="Q16" s="128">
        <f>IF(E16&lt;G16,1,0)+IF(H16&lt;J16,1,0)+IF(K16&lt;M16,1,0)</f>
        <v>1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83" t="str">
        <f>C8</f>
        <v>SKB Český Krumlov "A" (Czech Republic)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168</v>
      </c>
      <c r="O17" s="132">
        <f t="shared" si="0"/>
        <v>226</v>
      </c>
      <c r="P17" s="133">
        <f t="shared" si="0"/>
        <v>2</v>
      </c>
      <c r="Q17" s="134">
        <f t="shared" si="0"/>
        <v>9</v>
      </c>
      <c r="R17" s="133">
        <f t="shared" si="0"/>
        <v>1</v>
      </c>
      <c r="S17" s="132">
        <f t="shared" si="0"/>
        <v>4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55" customWidth="1"/>
    <col min="2" max="2" width="4.875" style="155" customWidth="1"/>
    <col min="3" max="18" width="8.25390625" style="155" customWidth="1"/>
    <col min="19" max="16384" width="9.125" style="155" customWidth="1"/>
  </cols>
  <sheetData>
    <row r="1" ht="8.25" customHeight="1"/>
    <row r="2" spans="1:18" ht="33.75">
      <c r="A2" s="156"/>
      <c r="B2" s="157" t="s">
        <v>53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ht="12.75" customHeight="1"/>
    <row r="4" ht="12.75" customHeight="1"/>
    <row r="5" s="158" customFormat="1" ht="12.75" customHeight="1"/>
    <row r="6" ht="12.75" customHeight="1"/>
    <row r="7" ht="12.75" customHeight="1"/>
    <row r="8" ht="12.75" customHeight="1"/>
    <row r="9" ht="12.75" customHeight="1"/>
    <row r="12" spans="3:13" ht="91.5" thickBot="1">
      <c r="C12" s="173" t="s">
        <v>62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ht="13.5" thickTop="1"/>
    <row r="14" spans="3:6" ht="21.75" thickBot="1">
      <c r="C14" s="175" t="s">
        <v>65</v>
      </c>
      <c r="D14" s="160"/>
      <c r="E14" s="160"/>
      <c r="F14" s="160"/>
    </row>
    <row r="16" spans="3:7" ht="18.75">
      <c r="C16" s="172" t="s">
        <v>66</v>
      </c>
      <c r="G16" s="171" t="s">
        <v>67</v>
      </c>
    </row>
    <row r="18" spans="3:6" ht="21.75" thickBot="1">
      <c r="C18" s="175" t="s">
        <v>68</v>
      </c>
      <c r="D18" s="160"/>
      <c r="E18" s="160"/>
      <c r="F18" s="160"/>
    </row>
    <row r="20" spans="3:7" ht="18.75">
      <c r="C20" s="172" t="s">
        <v>71</v>
      </c>
      <c r="G20" s="171" t="s">
        <v>69</v>
      </c>
    </row>
    <row r="22" spans="3:7" ht="18.75">
      <c r="C22" s="172" t="s">
        <v>72</v>
      </c>
      <c r="G22" s="171" t="s">
        <v>70</v>
      </c>
    </row>
    <row r="24" spans="3:7" ht="18.75">
      <c r="C24" s="172" t="s">
        <v>74</v>
      </c>
      <c r="G24" s="171" t="s">
        <v>73</v>
      </c>
    </row>
    <row r="26" spans="3:7" ht="18.75">
      <c r="C26" s="172" t="s">
        <v>75</v>
      </c>
      <c r="G26" s="171" t="s">
        <v>76</v>
      </c>
    </row>
    <row r="28" spans="3:6" ht="21.75" thickBot="1">
      <c r="C28" s="175" t="s">
        <v>77</v>
      </c>
      <c r="D28" s="160"/>
      <c r="E28" s="160"/>
      <c r="F28" s="160"/>
    </row>
    <row r="30" spans="3:7" ht="18.75">
      <c r="C30" s="172" t="s">
        <v>79</v>
      </c>
      <c r="G30" s="171" t="s">
        <v>78</v>
      </c>
    </row>
  </sheetData>
  <sheetProtection/>
  <printOptions/>
  <pageMargins left="0.1968503937007874" right="0.2362204724409449" top="0.6692913385826772" bottom="0.31496062992125984" header="0.5118110236220472" footer="0.5118110236220472"/>
  <pageSetup fitToHeight="1" fitToWidth="1" horizontalDpi="600" verticalDpi="600" orientation="portrait" paperSize="9" scale="72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119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126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326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170</v>
      </c>
      <c r="D12" s="109" t="s">
        <v>318</v>
      </c>
      <c r="E12" s="110">
        <v>12</v>
      </c>
      <c r="F12" s="111" t="s">
        <v>5</v>
      </c>
      <c r="G12" s="112">
        <v>21</v>
      </c>
      <c r="H12" s="110">
        <v>11</v>
      </c>
      <c r="I12" s="111" t="s">
        <v>5</v>
      </c>
      <c r="J12" s="112">
        <v>21</v>
      </c>
      <c r="K12" s="110"/>
      <c r="L12" s="111" t="s">
        <v>5</v>
      </c>
      <c r="M12" s="113"/>
      <c r="N12" s="114">
        <f>E12+H12+K12</f>
        <v>23</v>
      </c>
      <c r="O12" s="115">
        <f>G12+J12+M12</f>
        <v>42</v>
      </c>
      <c r="P12" s="116">
        <f>IF(E12&gt;G12,1,0)+IF(H12&gt;J12,1,0)+IF(K12&gt;M12,1,0)</f>
        <v>0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249</v>
      </c>
      <c r="D13" s="121" t="s">
        <v>319</v>
      </c>
      <c r="E13" s="110">
        <v>12</v>
      </c>
      <c r="F13" s="122" t="s">
        <v>5</v>
      </c>
      <c r="G13" s="112">
        <v>21</v>
      </c>
      <c r="H13" s="110">
        <v>10</v>
      </c>
      <c r="I13" s="122" t="s">
        <v>5</v>
      </c>
      <c r="J13" s="112">
        <v>21</v>
      </c>
      <c r="K13" s="110"/>
      <c r="L13" s="122" t="s">
        <v>5</v>
      </c>
      <c r="M13" s="112"/>
      <c r="N13" s="114">
        <f>E13+H13+K13</f>
        <v>22</v>
      </c>
      <c r="O13" s="115">
        <f>G13+J13+M13</f>
        <v>42</v>
      </c>
      <c r="P13" s="123">
        <f>IF(E13&gt;G13,1,0)+IF(H13&gt;J13,1,0)+IF(K13&gt;M13,1,0)</f>
        <v>0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172</v>
      </c>
      <c r="D14" s="121" t="s">
        <v>320</v>
      </c>
      <c r="E14" s="110">
        <v>21</v>
      </c>
      <c r="F14" s="122" t="s">
        <v>5</v>
      </c>
      <c r="G14" s="112">
        <v>16</v>
      </c>
      <c r="H14" s="110">
        <v>21</v>
      </c>
      <c r="I14" s="122" t="s">
        <v>5</v>
      </c>
      <c r="J14" s="112">
        <v>17</v>
      </c>
      <c r="K14" s="110"/>
      <c r="L14" s="122" t="s">
        <v>5</v>
      </c>
      <c r="M14" s="112"/>
      <c r="N14" s="114">
        <f>E14+H14+K14</f>
        <v>42</v>
      </c>
      <c r="O14" s="115">
        <f>G14+J14+M14</f>
        <v>33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80" t="s">
        <v>315</v>
      </c>
      <c r="D15" s="121" t="s">
        <v>321</v>
      </c>
      <c r="E15" s="110">
        <v>13</v>
      </c>
      <c r="F15" s="122" t="s">
        <v>5</v>
      </c>
      <c r="G15" s="112">
        <v>21</v>
      </c>
      <c r="H15" s="110">
        <v>11</v>
      </c>
      <c r="I15" s="122" t="s">
        <v>5</v>
      </c>
      <c r="J15" s="112">
        <v>21</v>
      </c>
      <c r="K15" s="110"/>
      <c r="L15" s="122" t="s">
        <v>5</v>
      </c>
      <c r="M15" s="112"/>
      <c r="N15" s="114">
        <f>E15+H15+K15</f>
        <v>24</v>
      </c>
      <c r="O15" s="115">
        <f>G15+J15+M15</f>
        <v>42</v>
      </c>
      <c r="P15" s="123">
        <f>IF(E15&gt;G15,1,0)+IF(H15&gt;J15,1,0)+IF(K15&gt;M15,1,0)</f>
        <v>0</v>
      </c>
      <c r="Q15" s="124">
        <f>IF(E15&lt;G15,1,0)+IF(H15&lt;J15,1,0)+IF(K15&lt;M15,1,0)</f>
        <v>2</v>
      </c>
      <c r="R15" s="125">
        <f>IF(P15+Q15&lt;2,0,IF(P15&gt;Q15,1,0))</f>
        <v>0</v>
      </c>
      <c r="S15" s="124">
        <f>IF(P15+Q15&lt;2,0,IF(P15&lt;Q15,1,0))</f>
        <v>1</v>
      </c>
      <c r="T15" s="120"/>
    </row>
    <row r="16" spans="2:20" ht="30" customHeight="1" thickBot="1">
      <c r="B16" s="107" t="s">
        <v>31</v>
      </c>
      <c r="C16" s="121" t="s">
        <v>280</v>
      </c>
      <c r="D16" s="121" t="s">
        <v>322</v>
      </c>
      <c r="E16" s="110">
        <v>21</v>
      </c>
      <c r="F16" s="126" t="s">
        <v>5</v>
      </c>
      <c r="G16" s="112">
        <v>15</v>
      </c>
      <c r="H16" s="110">
        <v>21</v>
      </c>
      <c r="I16" s="126" t="s">
        <v>5</v>
      </c>
      <c r="J16" s="112">
        <v>11</v>
      </c>
      <c r="K16" s="110"/>
      <c r="L16" s="126" t="s">
        <v>5</v>
      </c>
      <c r="M16" s="127"/>
      <c r="N16" s="114">
        <f>E16+H16+K16</f>
        <v>42</v>
      </c>
      <c r="O16" s="115">
        <f>G16+J16+M16</f>
        <v>26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C8</f>
        <v>Medvedgrad 1998 (Croatia)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153</v>
      </c>
      <c r="O17" s="132">
        <f t="shared" si="0"/>
        <v>185</v>
      </c>
      <c r="P17" s="133">
        <f t="shared" si="0"/>
        <v>4</v>
      </c>
      <c r="Q17" s="134">
        <f t="shared" si="0"/>
        <v>6</v>
      </c>
      <c r="R17" s="133">
        <f t="shared" si="0"/>
        <v>2</v>
      </c>
      <c r="S17" s="132">
        <f t="shared" si="0"/>
        <v>3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125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120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327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221</v>
      </c>
      <c r="D12" s="109" t="s">
        <v>196</v>
      </c>
      <c r="E12" s="110">
        <v>21</v>
      </c>
      <c r="F12" s="111" t="s">
        <v>5</v>
      </c>
      <c r="G12" s="112">
        <v>19</v>
      </c>
      <c r="H12" s="110">
        <v>13</v>
      </c>
      <c r="I12" s="111" t="s">
        <v>5</v>
      </c>
      <c r="J12" s="112">
        <v>21</v>
      </c>
      <c r="K12" s="110">
        <v>21</v>
      </c>
      <c r="L12" s="111" t="s">
        <v>5</v>
      </c>
      <c r="M12" s="113">
        <v>19</v>
      </c>
      <c r="N12" s="114">
        <f>E12+H12+K12</f>
        <v>55</v>
      </c>
      <c r="O12" s="115">
        <f>G12+J12+M12</f>
        <v>59</v>
      </c>
      <c r="P12" s="116">
        <f>IF(E12&gt;G12,1,0)+IF(H12&gt;J12,1,0)+IF(K12&gt;M12,1,0)</f>
        <v>2</v>
      </c>
      <c r="Q12" s="117">
        <f>IF(E12&lt;G12,1,0)+IF(H12&lt;J12,1,0)+IF(K12&lt;M12,1,0)</f>
        <v>1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260</v>
      </c>
      <c r="D13" s="121" t="s">
        <v>305</v>
      </c>
      <c r="E13" s="110">
        <v>21</v>
      </c>
      <c r="F13" s="122" t="s">
        <v>5</v>
      </c>
      <c r="G13" s="112">
        <v>19</v>
      </c>
      <c r="H13" s="110">
        <v>18</v>
      </c>
      <c r="I13" s="122" t="s">
        <v>5</v>
      </c>
      <c r="J13" s="112">
        <v>21</v>
      </c>
      <c r="K13" s="110">
        <v>21</v>
      </c>
      <c r="L13" s="122" t="s">
        <v>5</v>
      </c>
      <c r="M13" s="112">
        <v>11</v>
      </c>
      <c r="N13" s="114">
        <f>E13+H13+K13</f>
        <v>60</v>
      </c>
      <c r="O13" s="115">
        <f>G13+J13+M13</f>
        <v>51</v>
      </c>
      <c r="P13" s="123">
        <f>IF(E13&gt;G13,1,0)+IF(H13&gt;J13,1,0)+IF(K13&gt;M13,1,0)</f>
        <v>2</v>
      </c>
      <c r="Q13" s="124">
        <f>IF(E13&lt;G13,1,0)+IF(H13&lt;J13,1,0)+IF(K13&lt;M13,1,0)</f>
        <v>1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162</v>
      </c>
      <c r="D14" s="121" t="s">
        <v>187</v>
      </c>
      <c r="E14" s="110">
        <v>12</v>
      </c>
      <c r="F14" s="122" t="s">
        <v>5</v>
      </c>
      <c r="G14" s="112">
        <v>21</v>
      </c>
      <c r="H14" s="110">
        <v>21</v>
      </c>
      <c r="I14" s="122" t="s">
        <v>5</v>
      </c>
      <c r="J14" s="112">
        <v>16</v>
      </c>
      <c r="K14" s="110">
        <v>17</v>
      </c>
      <c r="L14" s="122" t="s">
        <v>5</v>
      </c>
      <c r="M14" s="112">
        <v>21</v>
      </c>
      <c r="N14" s="114">
        <f>E14+H14+K14</f>
        <v>50</v>
      </c>
      <c r="O14" s="115">
        <f>G14+J14+M14</f>
        <v>58</v>
      </c>
      <c r="P14" s="123">
        <f>IF(E14&gt;G14,1,0)+IF(H14&gt;J14,1,0)+IF(K14&gt;M14,1,0)</f>
        <v>1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222</v>
      </c>
      <c r="D15" s="121" t="s">
        <v>306</v>
      </c>
      <c r="E15" s="110">
        <v>22</v>
      </c>
      <c r="F15" s="122" t="s">
        <v>5</v>
      </c>
      <c r="G15" s="112">
        <v>20</v>
      </c>
      <c r="H15" s="110">
        <v>21</v>
      </c>
      <c r="I15" s="122" t="s">
        <v>5</v>
      </c>
      <c r="J15" s="112">
        <v>15</v>
      </c>
      <c r="K15" s="110"/>
      <c r="L15" s="122" t="s">
        <v>5</v>
      </c>
      <c r="M15" s="112"/>
      <c r="N15" s="114">
        <f>E15+H15+K15</f>
        <v>43</v>
      </c>
      <c r="O15" s="115">
        <f>G15+J15+M15</f>
        <v>35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261</v>
      </c>
      <c r="D16" s="121" t="s">
        <v>194</v>
      </c>
      <c r="E16" s="110">
        <v>21</v>
      </c>
      <c r="F16" s="126" t="s">
        <v>5</v>
      </c>
      <c r="G16" s="112">
        <v>17</v>
      </c>
      <c r="H16" s="110">
        <v>21</v>
      </c>
      <c r="I16" s="126" t="s">
        <v>5</v>
      </c>
      <c r="J16" s="112">
        <v>15</v>
      </c>
      <c r="K16" s="110"/>
      <c r="L16" s="126" t="s">
        <v>5</v>
      </c>
      <c r="M16" s="127"/>
      <c r="N16" s="114">
        <f>E16+H16+K16</f>
        <v>42</v>
      </c>
      <c r="O16" s="115">
        <f>G16+J16+M16</f>
        <v>32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Badminton Team Sachsen (Germany)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250</v>
      </c>
      <c r="O17" s="132">
        <f t="shared" si="0"/>
        <v>235</v>
      </c>
      <c r="P17" s="133">
        <f t="shared" si="0"/>
        <v>9</v>
      </c>
      <c r="Q17" s="134">
        <f t="shared" si="0"/>
        <v>4</v>
      </c>
      <c r="R17" s="133">
        <f t="shared" si="0"/>
        <v>4</v>
      </c>
      <c r="S17" s="132">
        <f t="shared" si="0"/>
        <v>1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129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124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328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131</v>
      </c>
      <c r="D12" s="109" t="s">
        <v>312</v>
      </c>
      <c r="E12" s="110">
        <v>21</v>
      </c>
      <c r="F12" s="111" t="s">
        <v>5</v>
      </c>
      <c r="G12" s="112">
        <v>1</v>
      </c>
      <c r="H12" s="110">
        <v>21</v>
      </c>
      <c r="I12" s="111" t="s">
        <v>5</v>
      </c>
      <c r="J12" s="112">
        <v>6</v>
      </c>
      <c r="K12" s="110"/>
      <c r="L12" s="111" t="s">
        <v>5</v>
      </c>
      <c r="M12" s="113"/>
      <c r="N12" s="114">
        <f>E12+H12+K12</f>
        <v>42</v>
      </c>
      <c r="O12" s="115">
        <f>G12+J12+M12</f>
        <v>7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133</v>
      </c>
      <c r="D13" s="121" t="s">
        <v>153</v>
      </c>
      <c r="E13" s="110">
        <v>17</v>
      </c>
      <c r="F13" s="122" t="s">
        <v>5</v>
      </c>
      <c r="G13" s="112">
        <v>21</v>
      </c>
      <c r="H13" s="110">
        <v>9</v>
      </c>
      <c r="I13" s="122" t="s">
        <v>5</v>
      </c>
      <c r="J13" s="112">
        <v>21</v>
      </c>
      <c r="K13" s="110"/>
      <c r="L13" s="122" t="s">
        <v>5</v>
      </c>
      <c r="M13" s="112"/>
      <c r="N13" s="114">
        <f>E13+H13+K13</f>
        <v>26</v>
      </c>
      <c r="O13" s="115">
        <f>G13+J13+M13</f>
        <v>42</v>
      </c>
      <c r="P13" s="123">
        <f>IF(E13&gt;G13,1,0)+IF(H13&gt;J13,1,0)+IF(K13&gt;M13,1,0)</f>
        <v>0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135</v>
      </c>
      <c r="D14" s="121" t="s">
        <v>255</v>
      </c>
      <c r="E14" s="110">
        <v>21</v>
      </c>
      <c r="F14" s="122" t="s">
        <v>5</v>
      </c>
      <c r="G14" s="112">
        <v>12</v>
      </c>
      <c r="H14" s="110">
        <v>21</v>
      </c>
      <c r="I14" s="122" t="s">
        <v>5</v>
      </c>
      <c r="J14" s="112">
        <v>10</v>
      </c>
      <c r="K14" s="110"/>
      <c r="L14" s="122" t="s">
        <v>5</v>
      </c>
      <c r="M14" s="112"/>
      <c r="N14" s="114">
        <f>E14+H14+K14</f>
        <v>42</v>
      </c>
      <c r="O14" s="115">
        <f>G14+J14+M14</f>
        <v>22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132</v>
      </c>
      <c r="D15" s="121" t="s">
        <v>218</v>
      </c>
      <c r="E15" s="110">
        <v>21</v>
      </c>
      <c r="F15" s="122" t="s">
        <v>5</v>
      </c>
      <c r="G15" s="112">
        <v>14</v>
      </c>
      <c r="H15" s="110">
        <v>21</v>
      </c>
      <c r="I15" s="122" t="s">
        <v>5</v>
      </c>
      <c r="J15" s="112">
        <v>11</v>
      </c>
      <c r="K15" s="110"/>
      <c r="L15" s="122" t="s">
        <v>5</v>
      </c>
      <c r="M15" s="112"/>
      <c r="N15" s="114">
        <f>E15+H15+K15</f>
        <v>42</v>
      </c>
      <c r="O15" s="115">
        <f>G15+J15+M15</f>
        <v>25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134</v>
      </c>
      <c r="D16" s="121" t="s">
        <v>151</v>
      </c>
      <c r="E16" s="110">
        <v>21</v>
      </c>
      <c r="F16" s="126" t="s">
        <v>5</v>
      </c>
      <c r="G16" s="112">
        <v>8</v>
      </c>
      <c r="H16" s="110">
        <v>21</v>
      </c>
      <c r="I16" s="126" t="s">
        <v>5</v>
      </c>
      <c r="J16" s="112">
        <v>9</v>
      </c>
      <c r="K16" s="110"/>
      <c r="L16" s="126" t="s">
        <v>5</v>
      </c>
      <c r="M16" s="127"/>
      <c r="N16" s="114">
        <f>E16+H16+K16</f>
        <v>42</v>
      </c>
      <c r="O16" s="115">
        <f>G16+J16+M16</f>
        <v>17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TJ Sokol Dobruška (Czech Republic)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194</v>
      </c>
      <c r="O17" s="132">
        <f t="shared" si="0"/>
        <v>113</v>
      </c>
      <c r="P17" s="133">
        <f t="shared" si="0"/>
        <v>8</v>
      </c>
      <c r="Q17" s="134">
        <f t="shared" si="0"/>
        <v>2</v>
      </c>
      <c r="R17" s="133">
        <f t="shared" si="0"/>
        <v>4</v>
      </c>
      <c r="S17" s="132">
        <f t="shared" si="0"/>
        <v>1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121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83" t="s">
        <v>127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329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309</v>
      </c>
      <c r="D12" s="109" t="s">
        <v>146</v>
      </c>
      <c r="E12" s="110">
        <v>14</v>
      </c>
      <c r="F12" s="111" t="s">
        <v>5</v>
      </c>
      <c r="G12" s="112">
        <v>21</v>
      </c>
      <c r="H12" s="110">
        <v>13</v>
      </c>
      <c r="I12" s="111" t="s">
        <v>5</v>
      </c>
      <c r="J12" s="112">
        <v>21</v>
      </c>
      <c r="K12" s="110"/>
      <c r="L12" s="111" t="s">
        <v>5</v>
      </c>
      <c r="M12" s="113"/>
      <c r="N12" s="114">
        <f>E12+H12+K12</f>
        <v>27</v>
      </c>
      <c r="O12" s="115">
        <f>G12+J12+M12</f>
        <v>42</v>
      </c>
      <c r="P12" s="116">
        <f>IF(E12&gt;G12,1,0)+IF(H12&gt;J12,1,0)+IF(K12&gt;M12,1,0)</f>
        <v>0</v>
      </c>
      <c r="Q12" s="117">
        <f>IF(E12&lt;G12,1,0)+IF(H12&lt;J12,1,0)+IF(K12&lt;M12,1,0)</f>
        <v>2</v>
      </c>
      <c r="R12" s="118">
        <f>IF(P12+Q12&lt;2,0,IF(P12&gt;Q12,1,0))</f>
        <v>0</v>
      </c>
      <c r="S12" s="119">
        <f>IF(P12+Q12&lt;2,0,IF(P12&lt;Q12,1,0))</f>
        <v>1</v>
      </c>
      <c r="T12" s="120"/>
    </row>
    <row r="13" spans="2:20" ht="30" customHeight="1">
      <c r="B13" s="107" t="s">
        <v>28</v>
      </c>
      <c r="C13" s="121" t="s">
        <v>181</v>
      </c>
      <c r="D13" s="121" t="s">
        <v>147</v>
      </c>
      <c r="E13" s="110">
        <v>21</v>
      </c>
      <c r="F13" s="122" t="s">
        <v>5</v>
      </c>
      <c r="G13" s="112">
        <v>19</v>
      </c>
      <c r="H13" s="110">
        <v>21</v>
      </c>
      <c r="I13" s="122" t="s">
        <v>5</v>
      </c>
      <c r="J13" s="112">
        <v>11</v>
      </c>
      <c r="K13" s="110"/>
      <c r="L13" s="122" t="s">
        <v>5</v>
      </c>
      <c r="M13" s="112"/>
      <c r="N13" s="114">
        <f>E13+H13+K13</f>
        <v>42</v>
      </c>
      <c r="O13" s="115">
        <f>G13+J13+M13</f>
        <v>30</v>
      </c>
      <c r="P13" s="123">
        <f>IF(E13&gt;G13,1,0)+IF(H13&gt;J13,1,0)+IF(K13&gt;M13,1,0)</f>
        <v>2</v>
      </c>
      <c r="Q13" s="124">
        <f>IF(E13&lt;G13,1,0)+IF(H13&lt;J13,1,0)+IF(K13&lt;M13,1,0)</f>
        <v>0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310</v>
      </c>
      <c r="D14" s="121" t="s">
        <v>148</v>
      </c>
      <c r="E14" s="110">
        <v>15</v>
      </c>
      <c r="F14" s="122" t="s">
        <v>5</v>
      </c>
      <c r="G14" s="112">
        <v>21</v>
      </c>
      <c r="H14" s="110">
        <v>16</v>
      </c>
      <c r="I14" s="122" t="s">
        <v>5</v>
      </c>
      <c r="J14" s="112">
        <v>21</v>
      </c>
      <c r="K14" s="110"/>
      <c r="L14" s="122" t="s">
        <v>5</v>
      </c>
      <c r="M14" s="112"/>
      <c r="N14" s="114">
        <f>E14+H14+K14</f>
        <v>31</v>
      </c>
      <c r="O14" s="115">
        <f>G14+J14+M14</f>
        <v>42</v>
      </c>
      <c r="P14" s="123">
        <f>IF(E14&gt;G14,1,0)+IF(H14&gt;J14,1,0)+IF(K14&gt;M14,1,0)</f>
        <v>0</v>
      </c>
      <c r="Q14" s="124">
        <f>IF(E14&lt;G14,1,0)+IF(H14&lt;J14,1,0)+IF(K14&lt;M14,1,0)</f>
        <v>2</v>
      </c>
      <c r="R14" s="125">
        <f>IF(P14+Q14&lt;2,0,IF(P14&gt;Q14,1,0))</f>
        <v>0</v>
      </c>
      <c r="S14" s="124">
        <f>IF(P14+Q14&lt;2,0,IF(P14&lt;Q14,1,0))</f>
        <v>1</v>
      </c>
      <c r="T14" s="120"/>
    </row>
    <row r="15" spans="2:20" ht="30" customHeight="1">
      <c r="B15" s="107" t="s">
        <v>30</v>
      </c>
      <c r="C15" s="121" t="s">
        <v>183</v>
      </c>
      <c r="D15" s="121" t="s">
        <v>317</v>
      </c>
      <c r="E15" s="110">
        <v>21</v>
      </c>
      <c r="F15" s="122" t="s">
        <v>5</v>
      </c>
      <c r="G15" s="112">
        <v>15</v>
      </c>
      <c r="H15" s="110">
        <v>21</v>
      </c>
      <c r="I15" s="122" t="s">
        <v>5</v>
      </c>
      <c r="J15" s="112">
        <v>12</v>
      </c>
      <c r="K15" s="110"/>
      <c r="L15" s="122" t="s">
        <v>5</v>
      </c>
      <c r="M15" s="112"/>
      <c r="N15" s="114">
        <f>E15+H15+K15</f>
        <v>42</v>
      </c>
      <c r="O15" s="115">
        <f>G15+J15+M15</f>
        <v>27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21" t="s">
        <v>311</v>
      </c>
      <c r="D16" s="121" t="s">
        <v>316</v>
      </c>
      <c r="E16" s="110">
        <v>21</v>
      </c>
      <c r="F16" s="126" t="s">
        <v>5</v>
      </c>
      <c r="G16" s="112">
        <v>10</v>
      </c>
      <c r="H16" s="110">
        <v>21</v>
      </c>
      <c r="I16" s="126" t="s">
        <v>5</v>
      </c>
      <c r="J16" s="112">
        <v>17</v>
      </c>
      <c r="K16" s="110"/>
      <c r="L16" s="126" t="s">
        <v>5</v>
      </c>
      <c r="M16" s="127"/>
      <c r="N16" s="114">
        <f>E16+H16+K16</f>
        <v>42</v>
      </c>
      <c r="O16" s="115">
        <f>G16+J16+M16</f>
        <v>27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ASV Pressbaum (Austria)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184</v>
      </c>
      <c r="O17" s="132">
        <f t="shared" si="0"/>
        <v>168</v>
      </c>
      <c r="P17" s="133">
        <f t="shared" si="0"/>
        <v>6</v>
      </c>
      <c r="Q17" s="134">
        <f t="shared" si="0"/>
        <v>4</v>
      </c>
      <c r="R17" s="133">
        <f t="shared" si="0"/>
        <v>3</v>
      </c>
      <c r="S17" s="132">
        <f t="shared" si="0"/>
        <v>2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123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181" t="s">
        <v>119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302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257</v>
      </c>
      <c r="D12" s="109" t="s">
        <v>170</v>
      </c>
      <c r="E12" s="110">
        <v>21</v>
      </c>
      <c r="F12" s="111" t="s">
        <v>5</v>
      </c>
      <c r="G12" s="112">
        <v>15</v>
      </c>
      <c r="H12" s="110">
        <v>21</v>
      </c>
      <c r="I12" s="111" t="s">
        <v>5</v>
      </c>
      <c r="J12" s="112">
        <v>14</v>
      </c>
      <c r="K12" s="110"/>
      <c r="L12" s="111" t="s">
        <v>5</v>
      </c>
      <c r="M12" s="113"/>
      <c r="N12" s="114">
        <f>E12+H12+K12</f>
        <v>42</v>
      </c>
      <c r="O12" s="115">
        <f>G12+J12+M12</f>
        <v>29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157</v>
      </c>
      <c r="D13" s="121" t="s">
        <v>249</v>
      </c>
      <c r="E13" s="110">
        <v>21</v>
      </c>
      <c r="F13" s="122" t="s">
        <v>5</v>
      </c>
      <c r="G13" s="112">
        <v>8</v>
      </c>
      <c r="H13" s="110">
        <v>21</v>
      </c>
      <c r="I13" s="122" t="s">
        <v>5</v>
      </c>
      <c r="J13" s="112">
        <v>7</v>
      </c>
      <c r="K13" s="110"/>
      <c r="L13" s="122" t="s">
        <v>5</v>
      </c>
      <c r="M13" s="112"/>
      <c r="N13" s="114">
        <f>E13+H13+K13</f>
        <v>42</v>
      </c>
      <c r="O13" s="115">
        <f>G13+J13+M13</f>
        <v>15</v>
      </c>
      <c r="P13" s="123">
        <f>IF(E13&gt;G13,1,0)+IF(H13&gt;J13,1,0)+IF(K13&gt;M13,1,0)</f>
        <v>2</v>
      </c>
      <c r="Q13" s="124">
        <f>IF(E13&lt;G13,1,0)+IF(H13&lt;J13,1,0)+IF(K13&lt;M13,1,0)</f>
        <v>0</v>
      </c>
      <c r="R13" s="125">
        <f>IF(P13+Q13&lt;2,0,IF(P13&gt;Q13,1,0))</f>
        <v>1</v>
      </c>
      <c r="S13" s="124">
        <f>IF(P13+Q13&lt;2,0,IF(P13&lt;Q13,1,0))</f>
        <v>0</v>
      </c>
      <c r="T13" s="120"/>
    </row>
    <row r="14" spans="2:20" ht="30" customHeight="1">
      <c r="B14" s="107" t="s">
        <v>29</v>
      </c>
      <c r="C14" s="121" t="s">
        <v>258</v>
      </c>
      <c r="D14" s="121" t="s">
        <v>172</v>
      </c>
      <c r="E14" s="110">
        <v>21</v>
      </c>
      <c r="F14" s="122" t="s">
        <v>5</v>
      </c>
      <c r="G14" s="112">
        <v>16</v>
      </c>
      <c r="H14" s="110">
        <v>21</v>
      </c>
      <c r="I14" s="122" t="s">
        <v>5</v>
      </c>
      <c r="J14" s="112">
        <v>10</v>
      </c>
      <c r="K14" s="110"/>
      <c r="L14" s="122" t="s">
        <v>5</v>
      </c>
      <c r="M14" s="112"/>
      <c r="N14" s="114">
        <f>E14+H14+K14</f>
        <v>42</v>
      </c>
      <c r="O14" s="115">
        <f>G14+J14+M14</f>
        <v>26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159</v>
      </c>
      <c r="D15" s="180" t="s">
        <v>251</v>
      </c>
      <c r="E15" s="110">
        <v>21</v>
      </c>
      <c r="F15" s="122" t="s">
        <v>5</v>
      </c>
      <c r="G15" s="112">
        <v>8</v>
      </c>
      <c r="H15" s="110">
        <v>21</v>
      </c>
      <c r="I15" s="122" t="s">
        <v>5</v>
      </c>
      <c r="J15" s="112">
        <v>11</v>
      </c>
      <c r="K15" s="110"/>
      <c r="L15" s="122" t="s">
        <v>5</v>
      </c>
      <c r="M15" s="112"/>
      <c r="N15" s="114">
        <f>E15+H15+K15</f>
        <v>42</v>
      </c>
      <c r="O15" s="115">
        <f>G15+J15+M15</f>
        <v>19</v>
      </c>
      <c r="P15" s="123">
        <f>IF(E15&gt;G15,1,0)+IF(H15&gt;J15,1,0)+IF(K15&gt;M15,1,0)</f>
        <v>2</v>
      </c>
      <c r="Q15" s="124">
        <f>IF(E15&lt;G15,1,0)+IF(H15&lt;J15,1,0)+IF(K15&lt;M15,1,0)</f>
        <v>0</v>
      </c>
      <c r="R15" s="125">
        <f>IF(P15+Q15&lt;2,0,IF(P15&gt;Q15,1,0))</f>
        <v>1</v>
      </c>
      <c r="S15" s="124">
        <f>IF(P15+Q15&lt;2,0,IF(P15&lt;Q15,1,0))</f>
        <v>0</v>
      </c>
      <c r="T15" s="120"/>
    </row>
    <row r="16" spans="2:20" ht="30" customHeight="1" thickBot="1">
      <c r="B16" s="107" t="s">
        <v>31</v>
      </c>
      <c r="C16" s="108" t="s">
        <v>259</v>
      </c>
      <c r="D16" s="121" t="s">
        <v>280</v>
      </c>
      <c r="E16" s="110">
        <v>18</v>
      </c>
      <c r="F16" s="126" t="s">
        <v>5</v>
      </c>
      <c r="G16" s="112">
        <v>21</v>
      </c>
      <c r="H16" s="110">
        <v>14</v>
      </c>
      <c r="I16" s="126" t="s">
        <v>5</v>
      </c>
      <c r="J16" s="112">
        <v>21</v>
      </c>
      <c r="K16" s="110"/>
      <c r="L16" s="126" t="s">
        <v>5</v>
      </c>
      <c r="M16" s="127"/>
      <c r="N16" s="114">
        <f>E16+H16+K16</f>
        <v>32</v>
      </c>
      <c r="O16" s="115">
        <f>G16+J16+M16</f>
        <v>42</v>
      </c>
      <c r="P16" s="118">
        <f>IF(E16&gt;G16,1,0)+IF(H16&gt;J16,1,0)+IF(K16&gt;M16,1,0)</f>
        <v>0</v>
      </c>
      <c r="Q16" s="128">
        <f>IF(E16&lt;G16,1,0)+IF(H16&lt;J16,1,0)+IF(K16&lt;M16,1,0)</f>
        <v>2</v>
      </c>
      <c r="R16" s="125">
        <f>IF(P16+Q16&lt;2,0,IF(P16&gt;Q16,1,0))</f>
        <v>0</v>
      </c>
      <c r="S16" s="124">
        <f>IF(P16+Q16&lt;2,0,IF(P16&lt;Q16,1,0))</f>
        <v>1</v>
      </c>
      <c r="T16" s="120"/>
    </row>
    <row r="17" spans="2:20" ht="34.5" customHeight="1" thickBot="1">
      <c r="B17" s="178" t="s">
        <v>86</v>
      </c>
      <c r="C17" s="177" t="str">
        <f>C7</f>
        <v>SKB Český Krumlov "A" (Czech Republic)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200</v>
      </c>
      <c r="O17" s="132">
        <f t="shared" si="0"/>
        <v>131</v>
      </c>
      <c r="P17" s="133">
        <f t="shared" si="0"/>
        <v>8</v>
      </c>
      <c r="Q17" s="134">
        <f t="shared" si="0"/>
        <v>2</v>
      </c>
      <c r="R17" s="133">
        <f t="shared" si="0"/>
        <v>4</v>
      </c>
      <c r="S17" s="132">
        <f t="shared" si="0"/>
        <v>1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2" customWidth="1"/>
    <col min="2" max="2" width="13.00390625" style="2" customWidth="1"/>
    <col min="3" max="4" width="34.75390625" style="2" customWidth="1"/>
    <col min="5" max="5" width="2.75390625" style="2" customWidth="1"/>
    <col min="6" max="6" width="1.25" style="2" customWidth="1"/>
    <col min="7" max="8" width="2.75390625" style="2" customWidth="1"/>
    <col min="9" max="9" width="1.25" style="2" customWidth="1"/>
    <col min="10" max="11" width="2.75390625" style="2" customWidth="1"/>
    <col min="12" max="12" width="1.25" style="2" customWidth="1"/>
    <col min="13" max="13" width="2.75390625" style="2" customWidth="1"/>
    <col min="14" max="15" width="5.375" style="2" customWidth="1"/>
    <col min="16" max="19" width="4.25390625" style="2" customWidth="1"/>
    <col min="20" max="20" width="16.25390625" style="2" customWidth="1"/>
    <col min="21" max="21" width="2.25390625" style="2" customWidth="1"/>
    <col min="22" max="22" width="3.00390625" style="2" customWidth="1"/>
    <col min="23" max="34" width="2.75390625" style="2" customWidth="1"/>
    <col min="35" max="16384" width="9.125" style="2" customWidth="1"/>
  </cols>
  <sheetData>
    <row r="1" ht="7.5" customHeight="1"/>
    <row r="2" spans="2:20" ht="32.25" customHeight="1">
      <c r="B2" s="167" t="s">
        <v>41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70"/>
      <c r="R3" s="70"/>
      <c r="S3" s="70"/>
      <c r="T3" s="70"/>
    </row>
    <row r="4" spans="17:20" ht="12.75">
      <c r="Q4" s="70"/>
      <c r="R4" s="70"/>
      <c r="S4" s="70"/>
      <c r="T4" s="70"/>
    </row>
    <row r="5" spans="2:20" ht="27" thickBot="1">
      <c r="B5" s="193" t="s">
        <v>13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2:20" ht="19.5" customHeight="1" thickBot="1">
      <c r="B6" s="71" t="s">
        <v>14</v>
      </c>
      <c r="C6" s="72"/>
      <c r="D6" s="73" t="s">
        <v>42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</row>
    <row r="7" spans="2:20" ht="19.5" customHeight="1" thickTop="1">
      <c r="B7" s="75" t="s">
        <v>15</v>
      </c>
      <c r="C7" s="76" t="s">
        <v>116</v>
      </c>
      <c r="D7" s="77"/>
      <c r="E7" s="78"/>
      <c r="F7" s="78"/>
      <c r="G7" s="78"/>
      <c r="H7" s="78"/>
      <c r="I7" s="78"/>
      <c r="J7" s="78"/>
      <c r="K7" s="78"/>
      <c r="L7" s="78"/>
      <c r="M7" s="78"/>
      <c r="N7" s="77"/>
      <c r="O7" s="78"/>
      <c r="P7" s="78"/>
      <c r="Q7" s="79" t="s">
        <v>16</v>
      </c>
      <c r="R7" s="80"/>
      <c r="S7" s="81"/>
      <c r="T7" s="82" t="s">
        <v>64</v>
      </c>
    </row>
    <row r="8" spans="2:20" ht="19.5" customHeight="1">
      <c r="B8" s="75" t="s">
        <v>17</v>
      </c>
      <c r="C8" s="181" t="s">
        <v>126</v>
      </c>
      <c r="D8" s="78"/>
      <c r="E8" s="7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84" t="s">
        <v>18</v>
      </c>
      <c r="R8" s="85"/>
      <c r="S8" s="78"/>
      <c r="T8" s="86" t="s">
        <v>6</v>
      </c>
    </row>
    <row r="9" spans="2:20" ht="19.5" customHeight="1" thickBot="1">
      <c r="B9" s="87" t="s">
        <v>19</v>
      </c>
      <c r="C9" s="88"/>
      <c r="D9" s="89" t="s">
        <v>43</v>
      </c>
      <c r="E9" s="90"/>
      <c r="F9" s="90"/>
      <c r="G9" s="90"/>
      <c r="H9" s="90"/>
      <c r="I9" s="90"/>
      <c r="J9" s="90"/>
      <c r="K9" s="90"/>
      <c r="L9" s="90"/>
      <c r="M9" s="90"/>
      <c r="N9" s="91"/>
      <c r="O9" s="91"/>
      <c r="P9" s="91"/>
      <c r="Q9" s="92"/>
      <c r="R9" s="93"/>
      <c r="S9" s="94" t="s">
        <v>302</v>
      </c>
      <c r="T9" s="95"/>
    </row>
    <row r="10" spans="2:20" ht="24.75" customHeight="1">
      <c r="B10" s="96"/>
      <c r="C10" s="97" t="s">
        <v>20</v>
      </c>
      <c r="D10" s="97" t="s">
        <v>21</v>
      </c>
      <c r="E10" s="194" t="s">
        <v>22</v>
      </c>
      <c r="F10" s="195"/>
      <c r="G10" s="195"/>
      <c r="H10" s="195"/>
      <c r="I10" s="195"/>
      <c r="J10" s="195"/>
      <c r="K10" s="195"/>
      <c r="L10" s="195"/>
      <c r="M10" s="196"/>
      <c r="N10" s="197" t="s">
        <v>23</v>
      </c>
      <c r="O10" s="198"/>
      <c r="P10" s="197" t="s">
        <v>24</v>
      </c>
      <c r="Q10" s="198"/>
      <c r="R10" s="197" t="s">
        <v>25</v>
      </c>
      <c r="S10" s="198"/>
      <c r="T10" s="98" t="s">
        <v>26</v>
      </c>
    </row>
    <row r="11" spans="2:20" ht="9.75" customHeight="1" thickBot="1">
      <c r="B11" s="99"/>
      <c r="C11" s="100"/>
      <c r="D11" s="101"/>
      <c r="E11" s="102">
        <v>1</v>
      </c>
      <c r="F11" s="102"/>
      <c r="G11" s="102"/>
      <c r="H11" s="102">
        <v>2</v>
      </c>
      <c r="I11" s="102"/>
      <c r="J11" s="102"/>
      <c r="K11" s="102">
        <v>3</v>
      </c>
      <c r="L11" s="103"/>
      <c r="M11" s="102"/>
      <c r="N11" s="104"/>
      <c r="O11" s="105"/>
      <c r="P11" s="104"/>
      <c r="Q11" s="105"/>
      <c r="R11" s="104"/>
      <c r="S11" s="105"/>
      <c r="T11" s="106"/>
    </row>
    <row r="12" spans="2:20" ht="30" customHeight="1" thickTop="1">
      <c r="B12" s="107" t="s">
        <v>27</v>
      </c>
      <c r="C12" s="108" t="s">
        <v>268</v>
      </c>
      <c r="D12" s="109" t="s">
        <v>165</v>
      </c>
      <c r="E12" s="110">
        <v>21</v>
      </c>
      <c r="F12" s="111" t="s">
        <v>5</v>
      </c>
      <c r="G12" s="112">
        <v>12</v>
      </c>
      <c r="H12" s="110">
        <v>21</v>
      </c>
      <c r="I12" s="111" t="s">
        <v>5</v>
      </c>
      <c r="J12" s="112">
        <v>8</v>
      </c>
      <c r="K12" s="110"/>
      <c r="L12" s="111" t="s">
        <v>5</v>
      </c>
      <c r="M12" s="113"/>
      <c r="N12" s="114">
        <f>E12+H12+K12</f>
        <v>42</v>
      </c>
      <c r="O12" s="115">
        <f>G12+J12+M12</f>
        <v>20</v>
      </c>
      <c r="P12" s="116">
        <f>IF(E12&gt;G12,1,0)+IF(H12&gt;J12,1,0)+IF(K12&gt;M12,1,0)</f>
        <v>2</v>
      </c>
      <c r="Q12" s="117">
        <f>IF(E12&lt;G12,1,0)+IF(H12&lt;J12,1,0)+IF(K12&lt;M12,1,0)</f>
        <v>0</v>
      </c>
      <c r="R12" s="118">
        <f>IF(P12+Q12&lt;2,0,IF(P12&gt;Q12,1,0))</f>
        <v>1</v>
      </c>
      <c r="S12" s="119">
        <f>IF(P12+Q12&lt;2,0,IF(P12&lt;Q12,1,0))</f>
        <v>0</v>
      </c>
      <c r="T12" s="120"/>
    </row>
    <row r="13" spans="2:20" ht="30" customHeight="1">
      <c r="B13" s="107" t="s">
        <v>28</v>
      </c>
      <c r="C13" s="121" t="s">
        <v>227</v>
      </c>
      <c r="D13" s="121" t="s">
        <v>166</v>
      </c>
      <c r="E13" s="110">
        <v>8</v>
      </c>
      <c r="F13" s="122" t="s">
        <v>5</v>
      </c>
      <c r="G13" s="112">
        <v>21</v>
      </c>
      <c r="H13" s="110">
        <v>18</v>
      </c>
      <c r="I13" s="122" t="s">
        <v>5</v>
      </c>
      <c r="J13" s="112">
        <v>21</v>
      </c>
      <c r="K13" s="110"/>
      <c r="L13" s="122" t="s">
        <v>5</v>
      </c>
      <c r="M13" s="112"/>
      <c r="N13" s="114">
        <f>E13+H13+K13</f>
        <v>26</v>
      </c>
      <c r="O13" s="115">
        <f>G13+J13+M13</f>
        <v>42</v>
      </c>
      <c r="P13" s="123">
        <f>IF(E13&gt;G13,1,0)+IF(H13&gt;J13,1,0)+IF(K13&gt;M13,1,0)</f>
        <v>0</v>
      </c>
      <c r="Q13" s="124">
        <f>IF(E13&lt;G13,1,0)+IF(H13&lt;J13,1,0)+IF(K13&lt;M13,1,0)</f>
        <v>2</v>
      </c>
      <c r="R13" s="125">
        <f>IF(P13+Q13&lt;2,0,IF(P13&gt;Q13,1,0))</f>
        <v>0</v>
      </c>
      <c r="S13" s="124">
        <f>IF(P13+Q13&lt;2,0,IF(P13&lt;Q13,1,0))</f>
        <v>1</v>
      </c>
      <c r="T13" s="120"/>
    </row>
    <row r="14" spans="2:20" ht="30" customHeight="1">
      <c r="B14" s="107" t="s">
        <v>29</v>
      </c>
      <c r="C14" s="121" t="s">
        <v>269</v>
      </c>
      <c r="D14" s="121" t="s">
        <v>240</v>
      </c>
      <c r="E14" s="110">
        <v>21</v>
      </c>
      <c r="F14" s="122" t="s">
        <v>5</v>
      </c>
      <c r="G14" s="112">
        <v>5</v>
      </c>
      <c r="H14" s="110">
        <v>21</v>
      </c>
      <c r="I14" s="122" t="s">
        <v>5</v>
      </c>
      <c r="J14" s="112">
        <v>11</v>
      </c>
      <c r="K14" s="110"/>
      <c r="L14" s="122" t="s">
        <v>5</v>
      </c>
      <c r="M14" s="112"/>
      <c r="N14" s="114">
        <f>E14+H14+K14</f>
        <v>42</v>
      </c>
      <c r="O14" s="115">
        <f>G14+J14+M14</f>
        <v>16</v>
      </c>
      <c r="P14" s="123">
        <f>IF(E14&gt;G14,1,0)+IF(H14&gt;J14,1,0)+IF(K14&gt;M14,1,0)</f>
        <v>2</v>
      </c>
      <c r="Q14" s="124">
        <f>IF(E14&lt;G14,1,0)+IF(H14&lt;J14,1,0)+IF(K14&lt;M14,1,0)</f>
        <v>0</v>
      </c>
      <c r="R14" s="125">
        <f>IF(P14+Q14&lt;2,0,IF(P14&gt;Q14,1,0))</f>
        <v>1</v>
      </c>
      <c r="S14" s="124">
        <f>IF(P14+Q14&lt;2,0,IF(P14&lt;Q14,1,0))</f>
        <v>0</v>
      </c>
      <c r="T14" s="120"/>
    </row>
    <row r="15" spans="2:20" ht="30" customHeight="1">
      <c r="B15" s="107" t="s">
        <v>30</v>
      </c>
      <c r="C15" s="121" t="s">
        <v>270</v>
      </c>
      <c r="D15" s="121" t="s">
        <v>168</v>
      </c>
      <c r="E15" s="110">
        <v>20</v>
      </c>
      <c r="F15" s="122" t="s">
        <v>5</v>
      </c>
      <c r="G15" s="112">
        <v>22</v>
      </c>
      <c r="H15" s="110">
        <v>18</v>
      </c>
      <c r="I15" s="122" t="s">
        <v>5</v>
      </c>
      <c r="J15" s="112">
        <v>21</v>
      </c>
      <c r="K15" s="110"/>
      <c r="L15" s="122" t="s">
        <v>5</v>
      </c>
      <c r="M15" s="112"/>
      <c r="N15" s="114">
        <f>E15+H15+K15</f>
        <v>38</v>
      </c>
      <c r="O15" s="115">
        <f>G15+J15+M15</f>
        <v>43</v>
      </c>
      <c r="P15" s="123">
        <f>IF(E15&gt;G15,1,0)+IF(H15&gt;J15,1,0)+IF(K15&gt;M15,1,0)</f>
        <v>0</v>
      </c>
      <c r="Q15" s="124">
        <f>IF(E15&lt;G15,1,0)+IF(H15&lt;J15,1,0)+IF(K15&lt;M15,1,0)</f>
        <v>2</v>
      </c>
      <c r="R15" s="125">
        <f>IF(P15+Q15&lt;2,0,IF(P15&gt;Q15,1,0))</f>
        <v>0</v>
      </c>
      <c r="S15" s="124">
        <f>IF(P15+Q15&lt;2,0,IF(P15&lt;Q15,1,0))</f>
        <v>1</v>
      </c>
      <c r="T15" s="120"/>
    </row>
    <row r="16" spans="2:20" ht="30" customHeight="1" thickBot="1">
      <c r="B16" s="107" t="s">
        <v>31</v>
      </c>
      <c r="C16" s="121" t="s">
        <v>271</v>
      </c>
      <c r="D16" s="121" t="s">
        <v>272</v>
      </c>
      <c r="E16" s="110">
        <v>21</v>
      </c>
      <c r="F16" s="126" t="s">
        <v>5</v>
      </c>
      <c r="G16" s="112">
        <v>13</v>
      </c>
      <c r="H16" s="110">
        <v>21</v>
      </c>
      <c r="I16" s="126" t="s">
        <v>5</v>
      </c>
      <c r="J16" s="112">
        <v>12</v>
      </c>
      <c r="K16" s="110"/>
      <c r="L16" s="126" t="s">
        <v>5</v>
      </c>
      <c r="M16" s="127"/>
      <c r="N16" s="114">
        <f>E16+H16+K16</f>
        <v>42</v>
      </c>
      <c r="O16" s="115">
        <f>G16+J16+M16</f>
        <v>25</v>
      </c>
      <c r="P16" s="118">
        <f>IF(E16&gt;G16,1,0)+IF(H16&gt;J16,1,0)+IF(K16&gt;M16,1,0)</f>
        <v>2</v>
      </c>
      <c r="Q16" s="128">
        <f>IF(E16&lt;G16,1,0)+IF(H16&lt;J16,1,0)+IF(K16&lt;M16,1,0)</f>
        <v>0</v>
      </c>
      <c r="R16" s="125">
        <f>IF(P16+Q16&lt;2,0,IF(P16&gt;Q16,1,0))</f>
        <v>1</v>
      </c>
      <c r="S16" s="124">
        <f>IF(P16+Q16&lt;2,0,IF(P16&lt;Q16,1,0))</f>
        <v>0</v>
      </c>
      <c r="T16" s="120"/>
    </row>
    <row r="17" spans="2:20" ht="34.5" customHeight="1" thickBot="1">
      <c r="B17" s="178" t="s">
        <v>86</v>
      </c>
      <c r="C17" s="177" t="str">
        <f>C7</f>
        <v>BA Amersfoort - Almere (Holland)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1">
        <f aca="true" t="shared" si="0" ref="N17:S17">SUM(N12:N16)</f>
        <v>190</v>
      </c>
      <c r="O17" s="132">
        <f t="shared" si="0"/>
        <v>146</v>
      </c>
      <c r="P17" s="133">
        <f t="shared" si="0"/>
        <v>6</v>
      </c>
      <c r="Q17" s="134">
        <f t="shared" si="0"/>
        <v>4</v>
      </c>
      <c r="R17" s="133">
        <f t="shared" si="0"/>
        <v>3</v>
      </c>
      <c r="S17" s="132">
        <f t="shared" si="0"/>
        <v>2</v>
      </c>
      <c r="T17" s="135"/>
    </row>
    <row r="18" spans="5:20" ht="15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 t="s">
        <v>32</v>
      </c>
    </row>
    <row r="19" ht="12.75">
      <c r="B19" s="138" t="s">
        <v>33</v>
      </c>
    </row>
    <row r="21" spans="2:3" ht="19.5" customHeight="1">
      <c r="B21" s="139" t="s">
        <v>34</v>
      </c>
      <c r="C21" s="2" t="s">
        <v>35</v>
      </c>
    </row>
    <row r="22" spans="2:3" ht="19.5" customHeight="1">
      <c r="B22" s="140"/>
      <c r="C22" s="2" t="s">
        <v>35</v>
      </c>
    </row>
    <row r="24" spans="2:21" ht="12.75">
      <c r="B24" s="141" t="s">
        <v>36</v>
      </c>
      <c r="D24" s="67"/>
      <c r="E24" s="141" t="s">
        <v>37</v>
      </c>
      <c r="F24" s="141"/>
      <c r="G24" s="14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2:21" ht="12.75">
      <c r="B25" s="14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21" ht="12.75">
      <c r="B26" s="142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2:21" ht="12.75">
      <c r="B27" s="142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2:32" ht="12.75">
      <c r="B28" s="141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2:32" ht="12.75">
      <c r="B29" s="142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22:32" ht="12.75"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22:32" ht="12.75">
      <c r="V31" s="67"/>
      <c r="W31" s="67"/>
      <c r="X31" s="143"/>
      <c r="Y31" s="143"/>
      <c r="Z31" s="143"/>
      <c r="AA31" s="143"/>
      <c r="AB31" s="143"/>
      <c r="AC31" s="143"/>
      <c r="AD31" s="67"/>
      <c r="AE31" s="67"/>
      <c r="AF31" s="67"/>
    </row>
    <row r="32" spans="22:32" ht="12.75">
      <c r="V32" s="67"/>
      <c r="W32" s="67"/>
      <c r="X32" s="143"/>
      <c r="Y32" s="143"/>
      <c r="Z32" s="143"/>
      <c r="AA32" s="143"/>
      <c r="AB32" s="143"/>
      <c r="AC32" s="143"/>
      <c r="AD32" s="67"/>
      <c r="AE32" s="67"/>
      <c r="AF32" s="67"/>
    </row>
    <row r="33" spans="22:32" ht="12.75">
      <c r="V33" s="67"/>
      <c r="W33" s="67"/>
      <c r="X33" s="143"/>
      <c r="Y33" s="143"/>
      <c r="Z33" s="143"/>
      <c r="AA33" s="143"/>
      <c r="AB33" s="143"/>
      <c r="AC33" s="143"/>
      <c r="AD33" s="67"/>
      <c r="AE33" s="67"/>
      <c r="AF33" s="67"/>
    </row>
    <row r="34" spans="22:32" ht="12.75">
      <c r="V34" s="67"/>
      <c r="W34" s="67"/>
      <c r="X34" s="143"/>
      <c r="Y34" s="143"/>
      <c r="Z34" s="143"/>
      <c r="AA34" s="143"/>
      <c r="AB34" s="143"/>
      <c r="AC34" s="143"/>
      <c r="AD34" s="67"/>
      <c r="AE34" s="67"/>
      <c r="AF34" s="67"/>
    </row>
    <row r="35" spans="22:32" ht="12.75">
      <c r="V35" s="67"/>
      <c r="W35" s="67"/>
      <c r="X35" s="143"/>
      <c r="Y35" s="143"/>
      <c r="Z35" s="143"/>
      <c r="AA35" s="143"/>
      <c r="AB35" s="143"/>
      <c r="AC35" s="143"/>
      <c r="AD35" s="67"/>
      <c r="AE35" s="67"/>
      <c r="AF35" s="67"/>
    </row>
    <row r="36" spans="22:32" ht="12.75">
      <c r="V36" s="67"/>
      <c r="W36" s="67"/>
      <c r="X36" s="144"/>
      <c r="Y36" s="144"/>
      <c r="Z36" s="144"/>
      <c r="AA36" s="144"/>
      <c r="AB36" s="144"/>
      <c r="AC36" s="144"/>
      <c r="AD36" s="67"/>
      <c r="AE36" s="67"/>
      <c r="AF36" s="67"/>
    </row>
    <row r="37" spans="22:32" ht="12.75">
      <c r="V37" s="67"/>
      <c r="W37" s="67"/>
      <c r="X37" s="143"/>
      <c r="Y37" s="143"/>
      <c r="Z37" s="144"/>
      <c r="AA37" s="144"/>
      <c r="AB37" s="144"/>
      <c r="AC37" s="144"/>
      <c r="AD37" s="67"/>
      <c r="AE37" s="67"/>
      <c r="AF37" s="67"/>
    </row>
    <row r="38" spans="22:32" ht="12.75">
      <c r="V38" s="67"/>
      <c r="W38" s="67"/>
      <c r="X38" s="143"/>
      <c r="Y38" s="143"/>
      <c r="Z38" s="144"/>
      <c r="AA38" s="144"/>
      <c r="AB38" s="144"/>
      <c r="AC38" s="144"/>
      <c r="AD38" s="67"/>
      <c r="AE38" s="67"/>
      <c r="AF38" s="67"/>
    </row>
    <row r="39" spans="22:32" ht="12.75">
      <c r="V39" s="67"/>
      <c r="W39" s="67"/>
      <c r="X39" s="143"/>
      <c r="Y39" s="143"/>
      <c r="Z39" s="144"/>
      <c r="AA39" s="144"/>
      <c r="AB39" s="144"/>
      <c r="AC39" s="144"/>
      <c r="AD39" s="67"/>
      <c r="AE39" s="67"/>
      <c r="AF39" s="67"/>
    </row>
    <row r="40" spans="22:32" ht="12.75">
      <c r="V40" s="67"/>
      <c r="W40" s="67"/>
      <c r="X40" s="143"/>
      <c r="Y40" s="143"/>
      <c r="Z40" s="144"/>
      <c r="AA40" s="144"/>
      <c r="AB40" s="144"/>
      <c r="AC40" s="144"/>
      <c r="AD40" s="67"/>
      <c r="AE40" s="67"/>
      <c r="AF40" s="67"/>
    </row>
    <row r="41" spans="22:32" ht="12.75">
      <c r="V41" s="67"/>
      <c r="W41" s="67"/>
      <c r="X41" s="143"/>
      <c r="Y41" s="143"/>
      <c r="Z41" s="144"/>
      <c r="AA41" s="144"/>
      <c r="AB41" s="144"/>
      <c r="AC41" s="144"/>
      <c r="AD41" s="67"/>
      <c r="AE41" s="67"/>
      <c r="AF41" s="67"/>
    </row>
    <row r="42" spans="22:32" ht="12.75"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2:32" ht="12.75"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22:32" ht="12.75"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22:32" ht="12.75"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rslcup_u15_v110612_ck.xls</dc:title>
  <dc:subject>Badminton</dc:subject>
  <dc:creator>Karel Kotyza</dc:creator>
  <cp:keywords/>
  <dc:description>RSL Cup 2011</dc:description>
  <cp:lastModifiedBy>Karel Kotyza</cp:lastModifiedBy>
  <cp:lastPrinted>2011-06-12T06:46:30Z</cp:lastPrinted>
  <dcterms:created xsi:type="dcterms:W3CDTF">2011-05-19T19:19:43Z</dcterms:created>
  <dcterms:modified xsi:type="dcterms:W3CDTF">2011-06-12T14:32:52Z</dcterms:modified>
  <cp:category/>
  <cp:version/>
  <cp:contentType/>
  <cp:contentStatus/>
</cp:coreProperties>
</file>