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group_1.3" sheetId="1" r:id="rId1"/>
    <sheet name="(1.3)2-3" sheetId="2" r:id="rId2"/>
    <sheet name="(1.3)1-2" sheetId="3" r:id="rId3"/>
    <sheet name="(1.3)3-1" sheetId="4" r:id="rId4"/>
    <sheet name="group_4.6" sheetId="5" r:id="rId5"/>
    <sheet name="(4.6)2-3" sheetId="6" r:id="rId6"/>
    <sheet name="(4.6)1-2" sheetId="7" r:id="rId7"/>
    <sheet name="(4.6)3-1" sheetId="8" r:id="rId8"/>
    <sheet name="group_7.9" sheetId="9" r:id="rId9"/>
    <sheet name="(7.9)2-3" sheetId="10" r:id="rId10"/>
    <sheet name="(7.9)1-2" sheetId="11" r:id="rId11"/>
    <sheet name="(7.9)3-1" sheetId="12" r:id="rId12"/>
    <sheet name="group_A" sheetId="13" r:id="rId13"/>
    <sheet name="A2-3" sheetId="14" r:id="rId14"/>
    <sheet name="A1-2" sheetId="15" r:id="rId15"/>
    <sheet name="A3-1" sheetId="16" r:id="rId16"/>
    <sheet name="group_B" sheetId="17" r:id="rId17"/>
    <sheet name="B2-3" sheetId="18" r:id="rId18"/>
    <sheet name="B1-2" sheetId="19" r:id="rId19"/>
    <sheet name="B3-1" sheetId="20" r:id="rId20"/>
    <sheet name="group_C" sheetId="21" r:id="rId21"/>
    <sheet name="C2-3" sheetId="22" r:id="rId22"/>
    <sheet name="C1-2" sheetId="23" r:id="rId23"/>
    <sheet name="C3-1" sheetId="24" r:id="rId24"/>
  </sheets>
  <definedNames>
    <definedName name="_xlnm.Print_Area" localSheetId="2">'(1.3)1-2'!$A$1:$U$29</definedName>
    <definedName name="_xlnm.Print_Area" localSheetId="1">'(1.3)2-3'!$A$1:$U$29</definedName>
    <definedName name="_xlnm.Print_Area" localSheetId="3">'(1.3)3-1'!$A$1:$U$29</definedName>
    <definedName name="_xlnm.Print_Area" localSheetId="6">'(4.6)1-2'!$A$1:$U$29</definedName>
    <definedName name="_xlnm.Print_Area" localSheetId="5">'(4.6)2-3'!$A$1:$U$29</definedName>
    <definedName name="_xlnm.Print_Area" localSheetId="7">'(4.6)3-1'!$A$1:$U$29</definedName>
    <definedName name="_xlnm.Print_Area" localSheetId="10">'(7.9)1-2'!$A$1:$U$29</definedName>
    <definedName name="_xlnm.Print_Area" localSheetId="9">'(7.9)2-3'!$A$1:$U$29</definedName>
    <definedName name="_xlnm.Print_Area" localSheetId="11">'(7.9)3-1'!$A$1:$U$29</definedName>
    <definedName name="_xlnm.Print_Area" localSheetId="14">'A1-2'!$A$1:$U$29</definedName>
    <definedName name="_xlnm.Print_Area" localSheetId="13">'A2-3'!$A$1:$U$29</definedName>
    <definedName name="_xlnm.Print_Area" localSheetId="15">'A3-1'!$A$1:$U$29</definedName>
    <definedName name="_xlnm.Print_Area" localSheetId="18">'B1-2'!$A$1:$U$29</definedName>
    <definedName name="_xlnm.Print_Area" localSheetId="17">'B2-3'!$A$1:$U$29</definedName>
    <definedName name="_xlnm.Print_Area" localSheetId="19">'B3-1'!$A$1:$U$29</definedName>
    <definedName name="_xlnm.Print_Area" localSheetId="22">'C1-2'!$A$1:$U$29</definedName>
    <definedName name="_xlnm.Print_Area" localSheetId="21">'C2-3'!$A$1:$U$29</definedName>
    <definedName name="_xlnm.Print_Area" localSheetId="23">'C3-1'!$A$1:$U$29</definedName>
    <definedName name="_xlnm.Print_Area" localSheetId="0">'group_1.3'!$A$1:$X$19</definedName>
    <definedName name="_xlnm.Print_Area" localSheetId="4">'group_4.6'!$A$1:$X$19</definedName>
    <definedName name="_xlnm.Print_Area" localSheetId="8">'group_7.9'!$A$1:$X$19</definedName>
    <definedName name="_xlnm.Print_Area" localSheetId="12">'group_A'!$A$1:$X$19</definedName>
    <definedName name="_xlnm.Print_Area" localSheetId="16">'group_B'!$A$1:$X$19</definedName>
    <definedName name="_xlnm.Print_Area" localSheetId="20">'group_C'!$A$1:$X$19</definedName>
  </definedNames>
  <calcPr fullCalcOnLoad="1"/>
</workbook>
</file>

<file path=xl/sharedStrings.xml><?xml version="1.0" encoding="utf-8"?>
<sst xmlns="http://schemas.openxmlformats.org/spreadsheetml/2006/main" count="1448" uniqueCount="253">
  <si>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</si>
  <si>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</si>
  <si>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</si>
  <si>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</si>
  <si>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</si>
  <si>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</si>
  <si>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</si>
  <si>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</si>
  <si>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</si>
  <si>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</si>
  <si>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</si>
  <si>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</si>
  <si>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</si>
  <si>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</si>
  <si>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</si>
  <si>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</si>
  <si>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</si>
  <si>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</si>
  <si>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</si>
  <si>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</si>
  <si>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</si>
  <si>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</si>
  <si>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2-3</t>
  </si>
  <si>
    <t>Český Krumlov</t>
  </si>
  <si>
    <t>1-2</t>
  </si>
  <si>
    <t>3-1</t>
  </si>
  <si>
    <t>Pavel Florián</t>
  </si>
  <si>
    <r>
      <t>Group A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</si>
  <si>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t>Boy's single</t>
  </si>
  <si>
    <t>Girl's single</t>
  </si>
  <si>
    <t>Boy's double</t>
  </si>
  <si>
    <t>Girl's double</t>
  </si>
  <si>
    <t>Mixed double</t>
  </si>
  <si>
    <t>Group A</t>
  </si>
  <si>
    <r>
      <t>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2"/>
      </rPr>
      <t xml:space="preserve"> round</t>
    </r>
  </si>
  <si>
    <r>
      <t>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2"/>
      </rPr>
      <t xml:space="preserve"> round</t>
    </r>
  </si>
  <si>
    <r>
      <t>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2"/>
      </rPr>
      <t xml:space="preserve"> round</t>
    </r>
  </si>
  <si>
    <r>
      <t>25</t>
    </r>
    <r>
      <rPr>
        <b/>
        <vertAlign val="superscript"/>
        <sz val="18"/>
        <rFont val="Arial CE"/>
        <family val="0"/>
      </rPr>
      <t>th</t>
    </r>
    <r>
      <rPr>
        <b/>
        <sz val="18"/>
        <rFont val="Arial CE"/>
        <family val="2"/>
      </rPr>
      <t xml:space="preserve"> INTERNATIONAL YOUTH MIXED TEAMS TOURNAMENT</t>
    </r>
  </si>
  <si>
    <t>1-rest</t>
  </si>
  <si>
    <t>rest-3</t>
  </si>
  <si>
    <t>2-rest</t>
  </si>
  <si>
    <t>Match overview:</t>
  </si>
  <si>
    <t>12th - 13th June 2010</t>
  </si>
  <si>
    <t>Ranking</t>
  </si>
  <si>
    <t>Points</t>
  </si>
  <si>
    <t>Matches</t>
  </si>
  <si>
    <t>Sets</t>
  </si>
  <si>
    <t>Rally</t>
  </si>
  <si>
    <t>International Youth Mixed Teams Tournament (U15) - R.S.L. Cup 2010</t>
  </si>
  <si>
    <t>12.-13.6.2010</t>
  </si>
  <si>
    <r>
      <t>25</t>
    </r>
    <r>
      <rPr>
        <b/>
        <vertAlign val="superscript"/>
        <sz val="20"/>
        <rFont val="Arial CE"/>
        <family val="0"/>
      </rPr>
      <t>th</t>
    </r>
    <r>
      <rPr>
        <b/>
        <sz val="20"/>
        <rFont val="Arial CE"/>
        <family val="0"/>
      </rPr>
      <t xml:space="preserve"> INTERNATIONAL YOUTH MIXED TEAMS TOURNAMENT</t>
    </r>
  </si>
  <si>
    <t>(Holland)</t>
  </si>
  <si>
    <t>Lendava</t>
  </si>
  <si>
    <t>(Slovenia)</t>
  </si>
  <si>
    <t>ASV</t>
  </si>
  <si>
    <t>Pressbaum</t>
  </si>
  <si>
    <t>(Austria)</t>
  </si>
  <si>
    <r>
      <t>Lendava</t>
    </r>
    <r>
      <rPr>
        <sz val="12"/>
        <rFont val="Arial CE"/>
        <family val="0"/>
      </rPr>
      <t xml:space="preserve"> (Slovenia)</t>
    </r>
  </si>
  <si>
    <r>
      <t>ASV Pressbaum</t>
    </r>
    <r>
      <rPr>
        <sz val="12"/>
        <rFont val="Arial CE"/>
        <family val="0"/>
      </rPr>
      <t xml:space="preserve"> (Austria)</t>
    </r>
  </si>
  <si>
    <r>
      <t>Group A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</si>
  <si>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A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</si>
  <si>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t>Group B</t>
  </si>
  <si>
    <t>SKB</t>
  </si>
  <si>
    <t>(Czech Republic)</t>
  </si>
  <si>
    <t>OSC Budapest</t>
  </si>
  <si>
    <t>Badminton Team</t>
  </si>
  <si>
    <t>(Hungary)</t>
  </si>
  <si>
    <t>Kungota</t>
  </si>
  <si>
    <r>
      <t>Group B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</si>
  <si>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r>
      <t>Group B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</si>
  <si>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B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</si>
  <si>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t>Group C</t>
  </si>
  <si>
    <r>
      <t>Group C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</si>
  <si>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r>
      <t>Group C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</si>
  <si>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C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</si>
  <si>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r>
      <t>OSC Budapest Badminton Team</t>
    </r>
    <r>
      <rPr>
        <sz val="12"/>
        <rFont val="Arial CE"/>
        <family val="0"/>
      </rPr>
      <t xml:space="preserve"> (Hungary)</t>
    </r>
  </si>
  <si>
    <r>
      <t>SKB Český Krumlov</t>
    </r>
    <r>
      <rPr>
        <sz val="12"/>
        <rFont val="Arial CE"/>
        <family val="0"/>
      </rPr>
      <t xml:space="preserve"> (Czech Republic)</t>
    </r>
  </si>
  <si>
    <r>
      <t>Kungota</t>
    </r>
    <r>
      <rPr>
        <sz val="12"/>
        <rFont val="Arial CE"/>
        <family val="0"/>
      </rPr>
      <t xml:space="preserve"> (Slovenia)</t>
    </r>
  </si>
  <si>
    <t>H.B.K.</t>
  </si>
  <si>
    <t>(Denmark)</t>
  </si>
  <si>
    <t>HBK Max</t>
  </si>
  <si>
    <t>Zagreb</t>
  </si>
  <si>
    <t>(Croatia)</t>
  </si>
  <si>
    <r>
      <t>H.B.K. Roskilde</t>
    </r>
    <r>
      <rPr>
        <sz val="12"/>
        <rFont val="Arial CE"/>
        <family val="0"/>
      </rPr>
      <t xml:space="preserve"> (Denmark)</t>
    </r>
  </si>
  <si>
    <r>
      <t>HBK Max Zagreb</t>
    </r>
    <r>
      <rPr>
        <sz val="12"/>
        <rFont val="Arial CE"/>
        <family val="0"/>
      </rPr>
      <t xml:space="preserve"> (Croatia)</t>
    </r>
  </si>
  <si>
    <t>BC Centrum-Noord</t>
  </si>
  <si>
    <t>Nederland</t>
  </si>
  <si>
    <r>
      <t>BC Centrum-Noord Nederland</t>
    </r>
    <r>
      <rPr>
        <sz val="12"/>
        <rFont val="Arial CE"/>
        <family val="0"/>
      </rPr>
      <t xml:space="preserve"> (Holland)</t>
    </r>
  </si>
  <si>
    <t>Výběr</t>
  </si>
  <si>
    <t>Plzeňského kraje</t>
  </si>
  <si>
    <r>
      <t>Výběr Plzeňského kraje</t>
    </r>
    <r>
      <rPr>
        <sz val="12"/>
        <rFont val="Arial CE"/>
        <family val="0"/>
      </rPr>
      <t xml:space="preserve"> (Czech Republic)</t>
    </r>
  </si>
  <si>
    <t>Gruber Eva</t>
  </si>
  <si>
    <t>Jurščič Nejc</t>
  </si>
  <si>
    <t>Jurščič Nejc - Roškar Aljaž</t>
  </si>
  <si>
    <t>Gruber Eva - Mandl Špela</t>
  </si>
  <si>
    <t>Roškar Aljaž - Mandl Špela</t>
  </si>
  <si>
    <t>Karsai Noémi</t>
  </si>
  <si>
    <t>Paál Dániel</t>
  </si>
  <si>
    <t>Paál Dániel - Madarász Tamás</t>
  </si>
  <si>
    <t>Madarász Réka - Major Zita</t>
  </si>
  <si>
    <t>Madarász Tamás - Karsai Noémi</t>
  </si>
  <si>
    <t>Kraljić Matija</t>
  </si>
  <si>
    <t>Sutara Dorotea</t>
  </si>
  <si>
    <t>Petr Janota - Jiří Novotný</t>
  </si>
  <si>
    <t>Pavlinić Maja - Bačič Iva</t>
  </si>
  <si>
    <t>Kraljić Matija - Sutara Dorotea</t>
  </si>
  <si>
    <t>Zvonek Markus</t>
  </si>
  <si>
    <t>Meinke Antonia</t>
  </si>
  <si>
    <t>Meinke Antonia - Sorger Nina</t>
  </si>
  <si>
    <t>Sorger Nina - Bittenauer Björn</t>
  </si>
  <si>
    <t xml:space="preserve">Markus Zvonek - Bittenauer Björn </t>
  </si>
  <si>
    <t>Ferk Aljaž</t>
  </si>
  <si>
    <t>Beton Katarina</t>
  </si>
  <si>
    <t>Miletić Luka - Ferk Aljaž</t>
  </si>
  <si>
    <t>Beton Katarina - Pust Monika</t>
  </si>
  <si>
    <t>Miletić Luka - Pust Monika</t>
  </si>
  <si>
    <t>Louda Jiří</t>
  </si>
  <si>
    <t>Úblová Veronika</t>
  </si>
  <si>
    <t>Louda Jiří - Soukup Lukáš</t>
  </si>
  <si>
    <t>Úblová Veronika - Soukup Lukáš</t>
  </si>
  <si>
    <t>Vataschuk Kateryna - Panochová Jana</t>
  </si>
  <si>
    <t>Jůzko</t>
  </si>
  <si>
    <t>Milová</t>
  </si>
  <si>
    <t>Kavalírová</t>
  </si>
  <si>
    <t>Janáček</t>
  </si>
  <si>
    <t>Siviglia</t>
  </si>
  <si>
    <t>Dario</t>
  </si>
  <si>
    <t>Davidsen Thomas</t>
  </si>
  <si>
    <t>Kofoed Sorensen Sofie</t>
  </si>
  <si>
    <t>Manniche Mads - Carlsen Andreas</t>
  </si>
  <si>
    <t>Kofoed Sofie - Schultz Katrine</t>
  </si>
  <si>
    <t>Nielsen Cecilie - Manniche Mads</t>
  </si>
  <si>
    <t>Monika</t>
  </si>
  <si>
    <t>Teeuwen Justin</t>
  </si>
  <si>
    <t>Seinen Cheryl</t>
  </si>
  <si>
    <t>Reybroek Roy - Jille Ruben</t>
  </si>
  <si>
    <t>van Stenus Amy - Lups Dorien</t>
  </si>
  <si>
    <t>Soukup Lukáš</t>
  </si>
  <si>
    <t>Soukup Lukáš - Louda Jiří</t>
  </si>
  <si>
    <t>Vatashchuk Kateryna - Panochová Jana</t>
  </si>
  <si>
    <t>Úblová Veronika - Louda Jiří</t>
  </si>
  <si>
    <t>Sicglia</t>
  </si>
  <si>
    <t>Kotyza Ondřej</t>
  </si>
  <si>
    <t>Milová Sabina</t>
  </si>
  <si>
    <t>Kotyza Ondřej - Janáček Jaromír</t>
  </si>
  <si>
    <t>Kavalírová Nela - Milová Sabina</t>
  </si>
  <si>
    <t>Janáček Jaromír - Kavalírová Nela</t>
  </si>
  <si>
    <t>Lendava (Slovenia)</t>
  </si>
  <si>
    <t>Madarász Réka - Karsai Noémi</t>
  </si>
  <si>
    <t>Madarász Tamás - Madarász Réka</t>
  </si>
  <si>
    <t>Kungota (Slovenia)</t>
  </si>
  <si>
    <t>HBK Max Zagreb (Croatia)</t>
  </si>
  <si>
    <t>Sorger Nina</t>
  </si>
  <si>
    <t>Zvonek Markus - Bittenauer Björn</t>
  </si>
  <si>
    <t>Sorger Nina - Meinke Antonia</t>
  </si>
  <si>
    <t>Rubben Jille</t>
  </si>
  <si>
    <t>van Stenus Amy</t>
  </si>
  <si>
    <t xml:space="preserve">Teeuwen Justin - Reijbroek Roy </t>
  </si>
  <si>
    <t xml:space="preserve">Seinen Cheryl - Lups Dorien </t>
  </si>
  <si>
    <t>Ruben Jille - van Stenus Amy</t>
  </si>
  <si>
    <t>Juršic Nejc</t>
  </si>
  <si>
    <t>Juršic Nejc - Roškar Aljaž</t>
  </si>
  <si>
    <t xml:space="preserve">Roškar Aljaž - Mandl Špela </t>
  </si>
  <si>
    <t>Kraljič Matija</t>
  </si>
  <si>
    <t xml:space="preserve">Šutevski Iva </t>
  </si>
  <si>
    <t>Janota Petr - Siviglia Dario</t>
  </si>
  <si>
    <t>Sutara Dorotea - Pavlinič Maja</t>
  </si>
  <si>
    <t xml:space="preserve">Kraljič Matija - Sutara Dorotea </t>
  </si>
  <si>
    <t>Carlsen Andreas</t>
  </si>
  <si>
    <t>Nielsen Cecilie</t>
  </si>
  <si>
    <t>Carlsen Andreas - Manniche Mads</t>
  </si>
  <si>
    <t>Schultz-Knudsen  - Davidsen Thomas</t>
  </si>
  <si>
    <t>Kofoed Sorensen Sofie- Nielsen Cecilie</t>
  </si>
  <si>
    <t>BC Centrum-Noord Nederland (Holland)</t>
  </si>
  <si>
    <t>Teeuwen Justin - Seinen Cheryl</t>
  </si>
  <si>
    <t>Výběr Plzeňského kraje (Czech Republic)</t>
  </si>
  <si>
    <t xml:space="preserve">Kotyza Ondřej </t>
  </si>
  <si>
    <t>Kavalírová Nela</t>
  </si>
  <si>
    <t>SKB Český Krumlov (Czech Republic)</t>
  </si>
  <si>
    <t>Bittenauer Björn - Meinke Antonia</t>
  </si>
  <si>
    <r>
      <t>Group 1.3 - 3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</si>
  <si>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r>
      <t>Group 1.3 - 1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</si>
  <si>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t>Group 4 - 6</t>
  </si>
  <si>
    <r>
      <t>Group 4.6 - 1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</si>
  <si>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r>
      <t>Group 4.6 - 2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</si>
  <si>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1.3 - 2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</si>
  <si>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4.6 - 3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</si>
  <si>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r>
      <t>12</t>
    </r>
    <r>
      <rPr>
        <b/>
        <vertAlign val="superscript"/>
        <sz val="15"/>
        <rFont val="Arial CE"/>
        <family val="0"/>
      </rPr>
      <t>th</t>
    </r>
    <r>
      <rPr>
        <b/>
        <sz val="15"/>
        <rFont val="Arial CE"/>
        <family val="2"/>
      </rPr>
      <t xml:space="preserve"> - 13</t>
    </r>
    <r>
      <rPr>
        <b/>
        <vertAlign val="superscript"/>
        <sz val="15"/>
        <rFont val="Arial CE"/>
        <family val="0"/>
      </rPr>
      <t>th</t>
    </r>
    <r>
      <rPr>
        <b/>
        <sz val="15"/>
        <rFont val="Arial CE"/>
        <family val="2"/>
      </rPr>
      <t xml:space="preserve"> June 2010</t>
    </r>
  </si>
  <si>
    <t>Group 7 - 9</t>
  </si>
  <si>
    <r>
      <t>Group 7.9 - 1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0"/>
      </rPr>
      <t xml:space="preserve"> ROUND</t>
    </r>
  </si>
  <si>
    <r>
      <t>Group 7.9 - 2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0"/>
      </rPr>
      <t xml:space="preserve"> ROUND</t>
    </r>
  </si>
  <si>
    <r>
      <t>Group 7.9 - 3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0"/>
      </rPr>
      <t xml:space="preserve"> ROUND</t>
    </r>
  </si>
  <si>
    <t>1</t>
  </si>
  <si>
    <t>3</t>
  </si>
  <si>
    <t>2</t>
  </si>
  <si>
    <t>H.B.K. Roskilde (Denmark)</t>
  </si>
  <si>
    <t xml:space="preserve">OSC Budapest Badminton Team </t>
  </si>
  <si>
    <t>Výběr Plzeňského kraje</t>
  </si>
  <si>
    <t>Soukup Lukáš - Úblová Veronika</t>
  </si>
  <si>
    <t>Janáček Jaromír</t>
  </si>
  <si>
    <t>Janáček Jaromír - Kotyza Ondřej</t>
  </si>
  <si>
    <t>Milová Sabina - Kavalírová Nela</t>
  </si>
  <si>
    <t>Kotyza Ondřej - Kavalírová Nela</t>
  </si>
  <si>
    <t>Pavlinič Maja</t>
  </si>
  <si>
    <t>Bačič Iva - Šutevski Iva</t>
  </si>
  <si>
    <t>Kraljič Matija - Sutara Dorotea</t>
  </si>
  <si>
    <t>Carlsen Andreas - Mads Manniche</t>
  </si>
  <si>
    <t>Jiršuč Nejc</t>
  </si>
  <si>
    <t>Juršič Nejc - Roškar Aljaž</t>
  </si>
  <si>
    <t>Mandl Špela - Gruber Eva</t>
  </si>
  <si>
    <t>Group 1.-3.</t>
  </si>
  <si>
    <t xml:space="preserve">Madarász Tamás </t>
  </si>
  <si>
    <t>Novotný Jiří - Siviglia Dario</t>
  </si>
  <si>
    <t>Jedlička</t>
  </si>
  <si>
    <t>Domin</t>
  </si>
  <si>
    <t>Kája</t>
  </si>
  <si>
    <t>Paál Daniel - Karsai Noémi</t>
  </si>
  <si>
    <t>Milisová</t>
  </si>
  <si>
    <t>Janáček Jaromír - Milová Sabina</t>
  </si>
  <si>
    <t>Madarász Tamás - Paál Dániel</t>
  </si>
  <si>
    <t>Karsai Noémi - Madarázs Réka</t>
  </si>
  <si>
    <t>Madarász Tamás - Major Zita</t>
  </si>
  <si>
    <t>Lups Dorien</t>
  </si>
  <si>
    <t>Teeuwen Justin - Jille Ruben</t>
  </si>
  <si>
    <t>Seinen Cheryl - van Stenus Amy</t>
  </si>
  <si>
    <t>Roškar Aljaž</t>
  </si>
  <si>
    <t>Mandl Špela</t>
  </si>
  <si>
    <t>Roškar Aljaž - Juršić Nejc</t>
  </si>
  <si>
    <t>Juršić Nejc - Gruber Eva</t>
  </si>
  <si>
    <t>Reijbroek Roy</t>
  </si>
  <si>
    <t>Reijbroek Roy - Lups Dorien</t>
  </si>
  <si>
    <t>Miletić Luka</t>
  </si>
  <si>
    <t>Ferk Aljaž - Pust Monika</t>
  </si>
  <si>
    <t>Roskilde</t>
  </si>
  <si>
    <t>Panochová Jana - Vatashchuk Kateryna</t>
  </si>
  <si>
    <t>Louda Jiří - Úblová Veronika</t>
  </si>
  <si>
    <t>Kofoed-Sørensen Sofie</t>
  </si>
  <si>
    <r>
      <t>Kofoed</t>
    </r>
    <r>
      <rPr>
        <sz val="9"/>
        <rFont val="Arial CE"/>
        <family val="0"/>
      </rPr>
      <t xml:space="preserve">-Sørensen Sofie </t>
    </r>
    <r>
      <rPr>
        <sz val="10"/>
        <rFont val="Arial CE"/>
        <family val="2"/>
      </rPr>
      <t>- Nielsen</t>
    </r>
    <r>
      <rPr>
        <sz val="9"/>
        <rFont val="Arial CE"/>
        <family val="0"/>
      </rPr>
      <t xml:space="preserve"> Cecilie</t>
    </r>
  </si>
  <si>
    <r>
      <t>S</t>
    </r>
    <r>
      <rPr>
        <sz val="8"/>
        <rFont val="Arial CE"/>
        <family val="0"/>
      </rPr>
      <t xml:space="preserve">chultz-Knudsen Katrine - </t>
    </r>
    <r>
      <rPr>
        <sz val="10"/>
        <rFont val="Arial CE"/>
        <family val="2"/>
      </rPr>
      <t>D</t>
    </r>
    <r>
      <rPr>
        <sz val="8"/>
        <rFont val="Arial CE"/>
        <family val="0"/>
      </rPr>
      <t>avidsen Thomas</t>
    </r>
  </si>
  <si>
    <r>
      <t>Carlsen</t>
    </r>
    <r>
      <rPr>
        <sz val="8"/>
        <rFont val="Arial CE"/>
        <family val="0"/>
      </rPr>
      <t xml:space="preserve"> Andreas - </t>
    </r>
    <r>
      <rPr>
        <sz val="10"/>
        <rFont val="Arial CE"/>
        <family val="2"/>
      </rPr>
      <t>Kofoed</t>
    </r>
    <r>
      <rPr>
        <sz val="9"/>
        <rFont val="Arial CE"/>
        <family val="0"/>
      </rPr>
      <t>-Sørensen Sofie</t>
    </r>
  </si>
  <si>
    <r>
      <t>HBK MAX Zagreb</t>
    </r>
    <r>
      <rPr>
        <sz val="12"/>
        <rFont val="Arial CE"/>
        <family val="0"/>
      </rPr>
      <t xml:space="preserve"> (Croatia)</t>
    </r>
  </si>
  <si>
    <t>Reijbroek Roy - Jille Ruben</t>
  </si>
  <si>
    <t>Teeuwen Justin - Lups Dorien</t>
  </si>
  <si>
    <t>Pavlinić Maja</t>
  </si>
  <si>
    <t>Sutara Dorotea - Pavlinić Maja</t>
  </si>
  <si>
    <t>Nielsen Cecilie - Schultz Katrine</t>
  </si>
  <si>
    <t>6</t>
  </si>
  <si>
    <t>4</t>
  </si>
  <si>
    <t>5</t>
  </si>
  <si>
    <t>scr.</t>
  </si>
  <si>
    <t>9</t>
  </si>
  <si>
    <t>8</t>
  </si>
  <si>
    <t>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</si>
</sst>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b/>
      <sz val="25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b/>
      <vertAlign val="superscript"/>
      <sz val="10"/>
      <name val="Arial CE"/>
      <family val="0"/>
    </font>
    <font>
      <sz val="8"/>
      <color indexed="10"/>
      <name val="Arial CE"/>
      <family val="2"/>
    </font>
    <font>
      <b/>
      <vertAlign val="superscript"/>
      <sz val="18"/>
      <name val="Arial CE"/>
      <family val="0"/>
    </font>
    <font>
      <b/>
      <vertAlign val="superscript"/>
      <sz val="20"/>
      <name val="Arial CE"/>
      <family val="0"/>
    </font>
    <font>
      <sz val="14"/>
      <name val="Arial CE"/>
      <family val="0"/>
    </font>
    <font>
      <b/>
      <vertAlign val="superscript"/>
      <sz val="1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44" fontId="5" fillId="0" borderId="0" applyFill="0" applyBorder="0" applyProtection="0">
      <alignment horizontal="center"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6" applyFont="1" applyBorder="1">
      <alignment horizontal="center" vertical="center"/>
      <protection/>
    </xf>
    <xf numFmtId="0" fontId="0" fillId="0" borderId="0" xfId="0" applyFont="1" applyAlignment="1">
      <alignment/>
    </xf>
    <xf numFmtId="0" fontId="12" fillId="0" borderId="12" xfId="60" applyFont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2" fillId="0" borderId="15" xfId="60" applyFont="1" applyBorder="1" applyAlignment="1">
      <alignment horizontal="center" vertical="center"/>
      <protection/>
    </xf>
    <xf numFmtId="0" fontId="12" fillId="0" borderId="16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11" fillId="0" borderId="17" xfId="56" applyFont="1" applyBorder="1">
      <alignment horizontal="center" vertical="center"/>
      <protection/>
    </xf>
    <xf numFmtId="0" fontId="11" fillId="0" borderId="18" xfId="56" applyFont="1" applyBorder="1">
      <alignment horizontal="center" vertical="center"/>
      <protection/>
    </xf>
    <xf numFmtId="0" fontId="11" fillId="0" borderId="19" xfId="56" applyFont="1" applyBorder="1">
      <alignment horizontal="center" vertical="center"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13" fillId="0" borderId="0" xfId="58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1" fillId="0" borderId="27" xfId="56" applyFont="1" applyBorder="1" applyProtection="1">
      <alignment horizontal="center" vertical="center"/>
      <protection hidden="1"/>
    </xf>
    <xf numFmtId="0" fontId="11" fillId="0" borderId="28" xfId="56" applyFont="1" applyBorder="1" applyProtection="1">
      <alignment horizontal="center" vertical="center"/>
      <protection hidden="1"/>
    </xf>
    <xf numFmtId="0" fontId="11" fillId="0" borderId="29" xfId="56" applyFont="1" applyBorder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4" xfId="39" applyFont="1" applyBorder="1" applyAlignment="1">
      <alignment horizontal="centerContinuous" vertical="center"/>
      <protection/>
    </xf>
    <xf numFmtId="0" fontId="19" fillId="0" borderId="35" xfId="0" applyNumberFormat="1" applyFont="1" applyBorder="1" applyAlignment="1">
      <alignment horizontal="left" vertical="center"/>
    </xf>
    <xf numFmtId="0" fontId="21" fillId="0" borderId="36" xfId="0" applyNumberFormat="1" applyFont="1" applyBorder="1" applyAlignment="1">
      <alignment horizontal="left" vertical="center"/>
    </xf>
    <xf numFmtId="0" fontId="2" fillId="0" borderId="37" xfId="0" applyNumberFormat="1" applyFont="1" applyBorder="1" applyAlignment="1">
      <alignment horizontal="left" vertical="center"/>
    </xf>
    <xf numFmtId="0" fontId="19" fillId="0" borderId="38" xfId="0" applyNumberFormat="1" applyFont="1" applyBorder="1" applyAlignment="1">
      <alignment horizontal="right"/>
    </xf>
    <xf numFmtId="0" fontId="19" fillId="0" borderId="39" xfId="0" applyNumberFormat="1" applyFont="1" applyBorder="1" applyAlignment="1">
      <alignment horizontal="left" vertical="center"/>
    </xf>
    <xf numFmtId="0" fontId="19" fillId="0" borderId="38" xfId="0" applyNumberFormat="1" applyFont="1" applyBorder="1" applyAlignment="1">
      <alignment horizontal="left" vertical="center"/>
    </xf>
    <xf numFmtId="0" fontId="0" fillId="0" borderId="39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4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41" xfId="0" applyNumberFormat="1" applyFont="1" applyBorder="1" applyAlignment="1">
      <alignment horizontal="left" vertical="center"/>
    </xf>
    <xf numFmtId="0" fontId="19" fillId="0" borderId="4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/>
    </xf>
    <xf numFmtId="0" fontId="19" fillId="0" borderId="42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34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9" fillId="0" borderId="44" xfId="0" applyNumberFormat="1" applyFont="1" applyBorder="1" applyAlignment="1">
      <alignment horizontal="right" vertical="center"/>
    </xf>
    <xf numFmtId="0" fontId="2" fillId="0" borderId="45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46" xfId="0" applyNumberFormat="1" applyFont="1" applyBorder="1" applyAlignment="1">
      <alignment/>
    </xf>
    <xf numFmtId="0" fontId="19" fillId="0" borderId="47" xfId="0" applyNumberFormat="1" applyFont="1" applyBorder="1" applyAlignment="1">
      <alignment horizontal="right" vertical="center"/>
    </xf>
    <xf numFmtId="0" fontId="15" fillId="0" borderId="47" xfId="0" applyNumberFormat="1" applyFont="1" applyBorder="1" applyAlignment="1">
      <alignment horizontal="center" vertical="center"/>
    </xf>
    <xf numFmtId="0" fontId="19" fillId="0" borderId="47" xfId="0" applyNumberFormat="1" applyFont="1" applyBorder="1" applyAlignment="1">
      <alignment horizontal="left" vertical="center"/>
    </xf>
    <xf numFmtId="0" fontId="21" fillId="0" borderId="48" xfId="0" applyNumberFormat="1" applyFont="1" applyBorder="1" applyAlignment="1">
      <alignment horizontal="right" vertical="center"/>
    </xf>
    <xf numFmtId="0" fontId="21" fillId="0" borderId="48" xfId="0" applyNumberFormat="1" applyFont="1" applyBorder="1" applyAlignment="1">
      <alignment horizontal="center" vertical="center"/>
    </xf>
    <xf numFmtId="0" fontId="21" fillId="0" borderId="48" xfId="0" applyNumberFormat="1" applyFont="1" applyBorder="1" applyAlignment="1">
      <alignment horizontal="left" vertical="center"/>
    </xf>
    <xf numFmtId="0" fontId="2" fillId="0" borderId="49" xfId="0" applyNumberFormat="1" applyFont="1" applyBorder="1" applyAlignment="1">
      <alignment horizontal="right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50" xfId="0" applyNumberFormat="1" applyFont="1" applyBorder="1" applyAlignment="1">
      <alignment horizontal="left" vertical="center"/>
    </xf>
    <xf numFmtId="0" fontId="19" fillId="0" borderId="51" xfId="0" applyNumberFormat="1" applyFont="1" applyBorder="1" applyAlignment="1">
      <alignment horizontal="right" vertical="center"/>
    </xf>
    <xf numFmtId="0" fontId="21" fillId="0" borderId="52" xfId="0" applyNumberFormat="1" applyFont="1" applyBorder="1" applyAlignment="1">
      <alignment horizontal="right" vertical="center"/>
    </xf>
    <xf numFmtId="0" fontId="2" fillId="0" borderId="53" xfId="0" applyNumberFormat="1" applyFont="1" applyBorder="1" applyAlignment="1">
      <alignment horizontal="right" vertical="center"/>
    </xf>
    <xf numFmtId="0" fontId="19" fillId="0" borderId="41" xfId="0" applyNumberFormat="1" applyFont="1" applyBorder="1" applyAlignment="1">
      <alignment horizontal="left" vertical="center"/>
    </xf>
    <xf numFmtId="0" fontId="19" fillId="0" borderId="5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33" borderId="0" xfId="0" applyFont="1" applyFill="1" applyAlignment="1">
      <alignment/>
    </xf>
    <xf numFmtId="0" fontId="25" fillId="0" borderId="54" xfId="52" applyFont="1" applyBorder="1" applyAlignment="1">
      <alignment vertical="center"/>
      <protection/>
    </xf>
    <xf numFmtId="0" fontId="25" fillId="0" borderId="55" xfId="52" applyFont="1" applyBorder="1" applyAlignment="1">
      <alignment vertical="center"/>
      <protection/>
    </xf>
    <xf numFmtId="49" fontId="11" fillId="0" borderId="24" xfId="42" applyNumberFormat="1" applyFont="1" applyBorder="1" applyAlignment="1" applyProtection="1">
      <alignment horizontal="left" vertical="center" indent="2"/>
      <protection locked="0"/>
    </xf>
    <xf numFmtId="14" fontId="0" fillId="0" borderId="12" xfId="0" applyNumberFormat="1" applyFont="1" applyBorder="1" applyAlignment="1">
      <alignment vertical="center"/>
    </xf>
    <xf numFmtId="14" fontId="0" fillId="0" borderId="13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 applyProtection="1">
      <alignment horizontal="left" vertical="center" indent="2"/>
      <protection locked="0"/>
    </xf>
    <xf numFmtId="0" fontId="25" fillId="0" borderId="42" xfId="52" applyFont="1" applyBorder="1" applyAlignment="1">
      <alignment vertical="center"/>
      <protection/>
    </xf>
    <xf numFmtId="0" fontId="26" fillId="0" borderId="16" xfId="60" applyFont="1" applyBorder="1" applyAlignment="1">
      <alignment horizontal="left" vertical="center" indent="3"/>
      <protection/>
    </xf>
    <xf numFmtId="0" fontId="0" fillId="0" borderId="5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44" fontId="11" fillId="0" borderId="19" xfId="42" applyFont="1" applyBorder="1">
      <alignment horizontal="center"/>
    </xf>
    <xf numFmtId="0" fontId="14" fillId="0" borderId="19" xfId="39" applyFont="1" applyBorder="1" applyAlignment="1">
      <alignment horizontal="centerContinuous" vertical="center"/>
      <protection/>
    </xf>
    <xf numFmtId="0" fontId="14" fillId="0" borderId="20" xfId="39" applyFont="1" applyBorder="1" applyAlignment="1">
      <alignment horizontal="centerContinuous" vertical="center"/>
      <protection/>
    </xf>
    <xf numFmtId="0" fontId="12" fillId="0" borderId="57" xfId="39" applyFont="1" applyBorder="1" applyAlignment="1">
      <alignment horizontal="left" vertical="center" wrapText="1"/>
      <protection/>
    </xf>
    <xf numFmtId="44" fontId="0" fillId="0" borderId="14" xfId="42" applyFont="1" applyBorder="1" applyAlignment="1" applyProtection="1">
      <alignment horizontal="left" vertical="center"/>
      <protection locked="0"/>
    </xf>
    <xf numFmtId="0" fontId="0" fillId="0" borderId="14" xfId="56" applyFont="1" applyBorder="1" applyAlignment="1" applyProtection="1">
      <alignment horizontal="left" vertical="center"/>
      <protection locked="0"/>
    </xf>
    <xf numFmtId="0" fontId="12" fillId="0" borderId="12" xfId="58" applyFont="1" applyBorder="1" applyProtection="1">
      <alignment horizontal="center" vertical="center"/>
      <protection locked="0"/>
    </xf>
    <xf numFmtId="49" fontId="12" fillId="0" borderId="58" xfId="58" applyNumberFormat="1" applyFont="1" applyBorder="1">
      <alignment horizontal="center" vertical="center"/>
      <protection/>
    </xf>
    <xf numFmtId="0" fontId="12" fillId="0" borderId="14" xfId="58" applyFont="1" applyBorder="1" applyProtection="1">
      <alignment horizontal="center" vertical="center"/>
      <protection locked="0"/>
    </xf>
    <xf numFmtId="0" fontId="12" fillId="0" borderId="25" xfId="58" applyFont="1" applyBorder="1" applyProtection="1">
      <alignment horizontal="center" vertical="center"/>
      <protection locked="0"/>
    </xf>
    <xf numFmtId="0" fontId="0" fillId="0" borderId="59" xfId="58" applyFont="1" applyBorder="1" applyProtection="1">
      <alignment horizontal="center" vertical="center"/>
      <protection hidden="1"/>
    </xf>
    <xf numFmtId="0" fontId="0" fillId="0" borderId="14" xfId="58" applyFont="1" applyBorder="1" applyProtection="1">
      <alignment horizontal="center" vertical="center"/>
      <protection hidden="1"/>
    </xf>
    <xf numFmtId="0" fontId="13" fillId="0" borderId="60" xfId="58" applyFont="1" applyBorder="1">
      <alignment horizontal="center" vertical="center"/>
      <protection/>
    </xf>
    <xf numFmtId="0" fontId="13" fillId="0" borderId="61" xfId="58" applyFont="1" applyBorder="1">
      <alignment horizontal="center" vertical="center"/>
      <protection/>
    </xf>
    <xf numFmtId="0" fontId="13" fillId="0" borderId="62" xfId="58" applyFont="1" applyBorder="1">
      <alignment horizontal="center" vertical="center"/>
      <protection/>
    </xf>
    <xf numFmtId="0" fontId="13" fillId="0" borderId="63" xfId="58" applyFont="1" applyBorder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 locked="0"/>
    </xf>
    <xf numFmtId="49" fontId="12" fillId="0" borderId="12" xfId="58" applyNumberFormat="1" applyFont="1" applyBorder="1">
      <alignment horizontal="center" vertical="center"/>
      <protection/>
    </xf>
    <xf numFmtId="0" fontId="13" fillId="0" borderId="64" xfId="58" applyFont="1" applyBorder="1">
      <alignment horizontal="center" vertical="center"/>
      <protection/>
    </xf>
    <xf numFmtId="0" fontId="13" fillId="0" borderId="65" xfId="58" applyFont="1" applyBorder="1">
      <alignment horizontal="center" vertical="center"/>
      <protection/>
    </xf>
    <xf numFmtId="0" fontId="13" fillId="0" borderId="66" xfId="58" applyFont="1" applyBorder="1">
      <alignment horizontal="center" vertical="center"/>
      <protection/>
    </xf>
    <xf numFmtId="49" fontId="12" fillId="0" borderId="16" xfId="58" applyNumberFormat="1" applyFont="1" applyBorder="1">
      <alignment horizontal="center" vertical="center"/>
      <protection/>
    </xf>
    <xf numFmtId="0" fontId="12" fillId="0" borderId="15" xfId="58" applyFont="1" applyBorder="1" applyProtection="1">
      <alignment horizontal="center" vertical="center"/>
      <protection locked="0"/>
    </xf>
    <xf numFmtId="0" fontId="13" fillId="0" borderId="67" xfId="58" applyFont="1" applyBorder="1">
      <alignment horizontal="center" vertical="center"/>
      <protection/>
    </xf>
    <xf numFmtId="0" fontId="20" fillId="34" borderId="68" xfId="57" applyFont="1" applyFill="1" applyBorder="1">
      <alignment vertical="center"/>
      <protection/>
    </xf>
    <xf numFmtId="0" fontId="10" fillId="34" borderId="69" xfId="0" applyFont="1" applyFill="1" applyBorder="1" applyAlignment="1" applyProtection="1">
      <alignment vertical="center"/>
      <protection hidden="1"/>
    </xf>
    <xf numFmtId="0" fontId="0" fillId="34" borderId="69" xfId="0" applyFont="1" applyFill="1" applyBorder="1" applyAlignment="1">
      <alignment/>
    </xf>
    <xf numFmtId="0" fontId="11" fillId="34" borderId="69" xfId="56" applyFont="1" applyFill="1" applyBorder="1">
      <alignment horizontal="center" vertical="center"/>
      <protection/>
    </xf>
    <xf numFmtId="0" fontId="11" fillId="0" borderId="70" xfId="56" applyFont="1" applyBorder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0" fillId="35" borderId="71" xfId="0" applyFont="1" applyFill="1" applyBorder="1" applyAlignment="1">
      <alignment/>
    </xf>
    <xf numFmtId="0" fontId="19" fillId="35" borderId="72" xfId="0" applyFont="1" applyFill="1" applyBorder="1" applyAlignment="1">
      <alignment horizontal="center"/>
    </xf>
    <xf numFmtId="0" fontId="15" fillId="35" borderId="44" xfId="0" applyNumberFormat="1" applyFont="1" applyFill="1" applyBorder="1" applyAlignment="1">
      <alignment vertical="center"/>
    </xf>
    <xf numFmtId="0" fontId="15" fillId="35" borderId="39" xfId="0" applyNumberFormat="1" applyFont="1" applyFill="1" applyBorder="1" applyAlignment="1">
      <alignment vertical="center"/>
    </xf>
    <xf numFmtId="0" fontId="15" fillId="35" borderId="11" xfId="0" applyNumberFormat="1" applyFont="1" applyFill="1" applyBorder="1" applyAlignment="1">
      <alignment vertical="center"/>
    </xf>
    <xf numFmtId="0" fontId="15" fillId="35" borderId="43" xfId="0" applyNumberFormat="1" applyFont="1" applyFill="1" applyBorder="1" applyAlignment="1">
      <alignment vertical="center"/>
    </xf>
    <xf numFmtId="0" fontId="15" fillId="35" borderId="0" xfId="0" applyNumberFormat="1" applyFont="1" applyFill="1" applyBorder="1" applyAlignment="1">
      <alignment vertical="center"/>
    </xf>
    <xf numFmtId="0" fontId="15" fillId="35" borderId="73" xfId="0" applyNumberFormat="1" applyFont="1" applyFill="1" applyBorder="1" applyAlignment="1">
      <alignment vertical="center"/>
    </xf>
    <xf numFmtId="0" fontId="15" fillId="35" borderId="45" xfId="0" applyNumberFormat="1" applyFont="1" applyFill="1" applyBorder="1" applyAlignment="1">
      <alignment vertical="center"/>
    </xf>
    <xf numFmtId="0" fontId="15" fillId="35" borderId="16" xfId="0" applyNumberFormat="1" applyFont="1" applyFill="1" applyBorder="1" applyAlignment="1">
      <alignment vertical="center"/>
    </xf>
    <xf numFmtId="0" fontId="15" fillId="35" borderId="15" xfId="0" applyNumberFormat="1" applyFont="1" applyFill="1" applyBorder="1" applyAlignment="1">
      <alignment vertical="center"/>
    </xf>
    <xf numFmtId="0" fontId="15" fillId="35" borderId="74" xfId="0" applyNumberFormat="1" applyFont="1" applyFill="1" applyBorder="1" applyAlignment="1">
      <alignment vertical="center"/>
    </xf>
    <xf numFmtId="0" fontId="15" fillId="35" borderId="75" xfId="0" applyNumberFormat="1" applyFont="1" applyFill="1" applyBorder="1" applyAlignment="1">
      <alignment vertical="center"/>
    </xf>
    <xf numFmtId="0" fontId="15" fillId="35" borderId="56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24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31" fillId="0" borderId="76" xfId="0" applyFont="1" applyBorder="1" applyAlignment="1">
      <alignment horizontal="center" vertical="center"/>
    </xf>
    <xf numFmtId="49" fontId="11" fillId="0" borderId="75" xfId="0" applyNumberFormat="1" applyFont="1" applyBorder="1" applyAlignment="1" applyProtection="1">
      <alignment horizontal="left" vertical="center" indent="2"/>
      <protection locked="0"/>
    </xf>
    <xf numFmtId="49" fontId="11" fillId="0" borderId="77" xfId="42" applyNumberFormat="1" applyFont="1" applyBorder="1" applyAlignment="1" applyProtection="1">
      <alignment horizontal="left" vertical="center" indent="2"/>
      <protection locked="0"/>
    </xf>
    <xf numFmtId="49" fontId="11" fillId="0" borderId="78" xfId="42" applyNumberFormat="1" applyFont="1" applyBorder="1" applyAlignment="1" applyProtection="1">
      <alignment horizontal="left" vertical="center" indent="2"/>
      <protection locked="0"/>
    </xf>
    <xf numFmtId="0" fontId="15" fillId="35" borderId="74" xfId="0" applyNumberFormat="1" applyFont="1" applyFill="1" applyBorder="1" applyAlignment="1">
      <alignment/>
    </xf>
    <xf numFmtId="0" fontId="15" fillId="35" borderId="39" xfId="0" applyNumberFormat="1" applyFont="1" applyFill="1" applyBorder="1" applyAlignment="1">
      <alignment/>
    </xf>
    <xf numFmtId="0" fontId="15" fillId="35" borderId="11" xfId="0" applyNumberFormat="1" applyFont="1" applyFill="1" applyBorder="1" applyAlignment="1">
      <alignment/>
    </xf>
    <xf numFmtId="0" fontId="15" fillId="35" borderId="75" xfId="0" applyNumberFormat="1" applyFont="1" applyFill="1" applyBorder="1" applyAlignment="1">
      <alignment/>
    </xf>
    <xf numFmtId="0" fontId="15" fillId="35" borderId="0" xfId="0" applyNumberFormat="1" applyFont="1" applyFill="1" applyBorder="1" applyAlignment="1">
      <alignment/>
    </xf>
    <xf numFmtId="0" fontId="15" fillId="35" borderId="73" xfId="0" applyNumberFormat="1" applyFont="1" applyFill="1" applyBorder="1" applyAlignment="1">
      <alignment/>
    </xf>
    <xf numFmtId="0" fontId="15" fillId="35" borderId="56" xfId="0" applyNumberFormat="1" applyFont="1" applyFill="1" applyBorder="1" applyAlignment="1">
      <alignment/>
    </xf>
    <xf numFmtId="0" fontId="15" fillId="35" borderId="16" xfId="0" applyNumberFormat="1" applyFont="1" applyFill="1" applyBorder="1" applyAlignment="1">
      <alignment/>
    </xf>
    <xf numFmtId="0" fontId="15" fillId="35" borderId="15" xfId="0" applyNumberFormat="1" applyFont="1" applyFill="1" applyBorder="1" applyAlignment="1">
      <alignment/>
    </xf>
    <xf numFmtId="49" fontId="0" fillId="0" borderId="79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20" fillId="0" borderId="81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NumberFormat="1" applyFont="1" applyBorder="1" applyAlignment="1">
      <alignment horizontal="center" vertical="center"/>
    </xf>
    <xf numFmtId="0" fontId="20" fillId="0" borderId="85" xfId="0" applyNumberFormat="1" applyFont="1" applyBorder="1" applyAlignment="1">
      <alignment horizontal="center" vertical="center"/>
    </xf>
    <xf numFmtId="0" fontId="20" fillId="0" borderId="86" xfId="0" applyNumberFormat="1" applyFont="1" applyBorder="1" applyAlignment="1">
      <alignment horizontal="center" vertical="center"/>
    </xf>
    <xf numFmtId="49" fontId="22" fillId="0" borderId="87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49" fontId="22" fillId="0" borderId="8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49" fontId="22" fillId="0" borderId="93" xfId="0" applyNumberFormat="1" applyFont="1" applyBorder="1" applyAlignment="1">
      <alignment horizontal="center" vertical="center"/>
    </xf>
    <xf numFmtId="49" fontId="22" fillId="0" borderId="94" xfId="0" applyNumberFormat="1" applyFont="1" applyBorder="1" applyAlignment="1">
      <alignment horizontal="center" vertical="center"/>
    </xf>
    <xf numFmtId="49" fontId="22" fillId="0" borderId="9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0" fillId="0" borderId="96" xfId="0" applyFont="1" applyBorder="1" applyAlignment="1">
      <alignment horizontal="center"/>
    </xf>
    <xf numFmtId="0" fontId="20" fillId="0" borderId="97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11" fillId="0" borderId="96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10" fillId="0" borderId="16" xfId="57" applyFont="1" applyBorder="1" applyAlignment="1">
      <alignment horizontal="center" vertical="center"/>
      <protection/>
    </xf>
    <xf numFmtId="0" fontId="9" fillId="0" borderId="90" xfId="39" applyFont="1" applyBorder="1" applyAlignment="1">
      <alignment horizontal="center" vertical="center"/>
      <protection/>
    </xf>
    <xf numFmtId="0" fontId="9" fillId="0" borderId="91" xfId="39" applyFont="1" applyBorder="1" applyAlignment="1">
      <alignment horizontal="center" vertical="center"/>
      <protection/>
    </xf>
    <xf numFmtId="0" fontId="9" fillId="0" borderId="92" xfId="39" applyFont="1" applyBorder="1" applyAlignment="1">
      <alignment horizontal="center" vertical="center"/>
      <protection/>
    </xf>
    <xf numFmtId="0" fontId="9" fillId="0" borderId="74" xfId="39" applyFont="1" applyBorder="1" applyAlignment="1">
      <alignment horizontal="center" vertical="center"/>
      <protection/>
    </xf>
    <xf numFmtId="0" fontId="9" fillId="0" borderId="11" xfId="39" applyFont="1" applyBorder="1" applyAlignment="1">
      <alignment horizontal="center" vertical="center"/>
      <protection/>
    </xf>
    <xf numFmtId="49" fontId="11" fillId="0" borderId="102" xfId="42" applyNumberFormat="1" applyFont="1" applyBorder="1" applyAlignment="1" applyProtection="1">
      <alignment horizontal="left" vertical="center" indent="2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49" fontId="10" fillId="34" borderId="69" xfId="0" applyNumberFormat="1" applyFont="1" applyFill="1" applyBorder="1" applyAlignment="1" applyProtection="1">
      <alignment vertical="center"/>
      <protection hidden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měny_Zapisy_Zentiva Cup 2007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3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7.jpe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15</xdr:row>
      <xdr:rowOff>95250</xdr:rowOff>
    </xdr:from>
    <xdr:to>
      <xdr:col>22</xdr:col>
      <xdr:colOff>733425</xdr:colOff>
      <xdr:row>17</xdr:row>
      <xdr:rowOff>123825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29577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</xdr:row>
      <xdr:rowOff>314325</xdr:rowOff>
    </xdr:from>
    <xdr:to>
      <xdr:col>23</xdr:col>
      <xdr:colOff>9525</xdr:colOff>
      <xdr:row>3</xdr:row>
      <xdr:rowOff>57150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4191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123825</xdr:rowOff>
    </xdr:from>
    <xdr:to>
      <xdr:col>21</xdr:col>
      <xdr:colOff>371475</xdr:colOff>
      <xdr:row>18</xdr:row>
      <xdr:rowOff>85725</xdr:rowOff>
    </xdr:to>
    <xdr:pic>
      <xdr:nvPicPr>
        <xdr:cNvPr id="3" name="Obrázek 29" descr="pb_logo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41624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4" name="Obrázek 30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0288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5" name="Obrázek 31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27527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6" name="Obrázek 32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4956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14</xdr:row>
      <xdr:rowOff>104775</xdr:rowOff>
    </xdr:from>
    <xdr:to>
      <xdr:col>19</xdr:col>
      <xdr:colOff>0</xdr:colOff>
      <xdr:row>18</xdr:row>
      <xdr:rowOff>114300</xdr:rowOff>
    </xdr:to>
    <xdr:pic>
      <xdr:nvPicPr>
        <xdr:cNvPr id="7" name="Obrázek 33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41433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15</xdr:row>
      <xdr:rowOff>0</xdr:rowOff>
    </xdr:from>
    <xdr:to>
      <xdr:col>15</xdr:col>
      <xdr:colOff>342900</xdr:colOff>
      <xdr:row>17</xdr:row>
      <xdr:rowOff>142875</xdr:rowOff>
    </xdr:to>
    <xdr:pic>
      <xdr:nvPicPr>
        <xdr:cNvPr id="8" name="Obrázek 34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4200525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19050</xdr:rowOff>
    </xdr:from>
    <xdr:to>
      <xdr:col>3</xdr:col>
      <xdr:colOff>0</xdr:colOff>
      <xdr:row>3</xdr:row>
      <xdr:rowOff>114300</xdr:rowOff>
    </xdr:to>
    <xdr:pic>
      <xdr:nvPicPr>
        <xdr:cNvPr id="9" name="Obrázek 35" descr="rslcup_0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66725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15</xdr:row>
      <xdr:rowOff>95250</xdr:rowOff>
    </xdr:from>
    <xdr:to>
      <xdr:col>22</xdr:col>
      <xdr:colOff>733425</xdr:colOff>
      <xdr:row>17</xdr:row>
      <xdr:rowOff>123825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29577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</xdr:row>
      <xdr:rowOff>314325</xdr:rowOff>
    </xdr:from>
    <xdr:to>
      <xdr:col>23</xdr:col>
      <xdr:colOff>9525</xdr:colOff>
      <xdr:row>3</xdr:row>
      <xdr:rowOff>57150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4191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123825</xdr:rowOff>
    </xdr:from>
    <xdr:to>
      <xdr:col>21</xdr:col>
      <xdr:colOff>371475</xdr:colOff>
      <xdr:row>18</xdr:row>
      <xdr:rowOff>85725</xdr:rowOff>
    </xdr:to>
    <xdr:pic>
      <xdr:nvPicPr>
        <xdr:cNvPr id="3" name="Obrázek 29" descr="pb_logo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41624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4" name="Obrázek 30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0288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5" name="Obrázek 31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27527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6" name="Obrázek 32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4956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14</xdr:row>
      <xdr:rowOff>104775</xdr:rowOff>
    </xdr:from>
    <xdr:to>
      <xdr:col>19</xdr:col>
      <xdr:colOff>0</xdr:colOff>
      <xdr:row>18</xdr:row>
      <xdr:rowOff>114300</xdr:rowOff>
    </xdr:to>
    <xdr:pic>
      <xdr:nvPicPr>
        <xdr:cNvPr id="7" name="Obrázek 33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41433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15</xdr:row>
      <xdr:rowOff>0</xdr:rowOff>
    </xdr:from>
    <xdr:to>
      <xdr:col>15</xdr:col>
      <xdr:colOff>342900</xdr:colOff>
      <xdr:row>17</xdr:row>
      <xdr:rowOff>142875</xdr:rowOff>
    </xdr:to>
    <xdr:pic>
      <xdr:nvPicPr>
        <xdr:cNvPr id="8" name="Obrázek 34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4200525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19050</xdr:rowOff>
    </xdr:from>
    <xdr:to>
      <xdr:col>3</xdr:col>
      <xdr:colOff>0</xdr:colOff>
      <xdr:row>3</xdr:row>
      <xdr:rowOff>114300</xdr:rowOff>
    </xdr:to>
    <xdr:pic>
      <xdr:nvPicPr>
        <xdr:cNvPr id="9" name="Obrázek 35" descr="rslcup_0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66725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15</xdr:row>
      <xdr:rowOff>95250</xdr:rowOff>
    </xdr:from>
    <xdr:to>
      <xdr:col>22</xdr:col>
      <xdr:colOff>733425</xdr:colOff>
      <xdr:row>17</xdr:row>
      <xdr:rowOff>123825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29577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</xdr:row>
      <xdr:rowOff>314325</xdr:rowOff>
    </xdr:from>
    <xdr:to>
      <xdr:col>23</xdr:col>
      <xdr:colOff>9525</xdr:colOff>
      <xdr:row>3</xdr:row>
      <xdr:rowOff>57150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4191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123825</xdr:rowOff>
    </xdr:from>
    <xdr:to>
      <xdr:col>21</xdr:col>
      <xdr:colOff>371475</xdr:colOff>
      <xdr:row>18</xdr:row>
      <xdr:rowOff>85725</xdr:rowOff>
    </xdr:to>
    <xdr:pic>
      <xdr:nvPicPr>
        <xdr:cNvPr id="3" name="Obrázek 3" descr="pb_logo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41624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4" name="Obrázek 4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0288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5" name="Obrázek 5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27527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6" name="Obrázek 6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4956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14</xdr:row>
      <xdr:rowOff>104775</xdr:rowOff>
    </xdr:from>
    <xdr:to>
      <xdr:col>19</xdr:col>
      <xdr:colOff>0</xdr:colOff>
      <xdr:row>18</xdr:row>
      <xdr:rowOff>114300</xdr:rowOff>
    </xdr:to>
    <xdr:pic>
      <xdr:nvPicPr>
        <xdr:cNvPr id="7" name="Obrázek 7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41433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15</xdr:row>
      <xdr:rowOff>0</xdr:rowOff>
    </xdr:from>
    <xdr:to>
      <xdr:col>15</xdr:col>
      <xdr:colOff>342900</xdr:colOff>
      <xdr:row>17</xdr:row>
      <xdr:rowOff>142875</xdr:rowOff>
    </xdr:to>
    <xdr:pic>
      <xdr:nvPicPr>
        <xdr:cNvPr id="8" name="Obrázek 8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4200525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19050</xdr:rowOff>
    </xdr:from>
    <xdr:to>
      <xdr:col>3</xdr:col>
      <xdr:colOff>0</xdr:colOff>
      <xdr:row>3</xdr:row>
      <xdr:rowOff>114300</xdr:rowOff>
    </xdr:to>
    <xdr:pic>
      <xdr:nvPicPr>
        <xdr:cNvPr id="9" name="Obrázek 9" descr="rslcup_0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66725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11</xdr:row>
      <xdr:rowOff>219075</xdr:rowOff>
    </xdr:from>
    <xdr:to>
      <xdr:col>11</xdr:col>
      <xdr:colOff>200025</xdr:colOff>
      <xdr:row>13</xdr:row>
      <xdr:rowOff>47625</xdr:rowOff>
    </xdr:to>
    <xdr:pic>
      <xdr:nvPicPr>
        <xdr:cNvPr id="10" name="Obrázek 6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3514725"/>
          <a:ext cx="533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14</xdr:row>
      <xdr:rowOff>123825</xdr:rowOff>
    </xdr:from>
    <xdr:to>
      <xdr:col>19</xdr:col>
      <xdr:colOff>19050</xdr:colOff>
      <xdr:row>18</xdr:row>
      <xdr:rowOff>133350</xdr:rowOff>
    </xdr:to>
    <xdr:pic>
      <xdr:nvPicPr>
        <xdr:cNvPr id="11" name="Obrázek 7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416242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15</xdr:row>
      <xdr:rowOff>19050</xdr:rowOff>
    </xdr:from>
    <xdr:to>
      <xdr:col>16</xdr:col>
      <xdr:colOff>9525</xdr:colOff>
      <xdr:row>18</xdr:row>
      <xdr:rowOff>9525</xdr:rowOff>
    </xdr:to>
    <xdr:pic>
      <xdr:nvPicPr>
        <xdr:cNvPr id="12" name="Obrázek 8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29275" y="4219575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323850</xdr:rowOff>
    </xdr:from>
    <xdr:to>
      <xdr:col>3</xdr:col>
      <xdr:colOff>0</xdr:colOff>
      <xdr:row>3</xdr:row>
      <xdr:rowOff>85725</xdr:rowOff>
    </xdr:to>
    <xdr:pic>
      <xdr:nvPicPr>
        <xdr:cNvPr id="1" name="Obrázek 9" descr="rslcup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457200</xdr:colOff>
      <xdr:row>15</xdr:row>
      <xdr:rowOff>28575</xdr:rowOff>
    </xdr:from>
    <xdr:to>
      <xdr:col>23</xdr:col>
      <xdr:colOff>19050</xdr:colOff>
      <xdr:row>17</xdr:row>
      <xdr:rowOff>57150</xdr:rowOff>
    </xdr:to>
    <xdr:pic>
      <xdr:nvPicPr>
        <xdr:cNvPr id="2" name="Picture 37" descr="Logo_SKB2007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421957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1</xdr:row>
      <xdr:rowOff>333375</xdr:rowOff>
    </xdr:from>
    <xdr:to>
      <xdr:col>23</xdr:col>
      <xdr:colOff>0</xdr:colOff>
      <xdr:row>3</xdr:row>
      <xdr:rowOff>85725</xdr:rowOff>
    </xdr:to>
    <xdr:pic>
      <xdr:nvPicPr>
        <xdr:cNvPr id="3" name="Picture 38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00975" y="43815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5</xdr:row>
      <xdr:rowOff>190500</xdr:rowOff>
    </xdr:from>
    <xdr:to>
      <xdr:col>5</xdr:col>
      <xdr:colOff>209550</xdr:colOff>
      <xdr:row>7</xdr:row>
      <xdr:rowOff>28575</xdr:rowOff>
    </xdr:to>
    <xdr:pic>
      <xdr:nvPicPr>
        <xdr:cNvPr id="4" name="Obrázek 5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19907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8</xdr:row>
      <xdr:rowOff>219075</xdr:rowOff>
    </xdr:from>
    <xdr:to>
      <xdr:col>8</xdr:col>
      <xdr:colOff>219075</xdr:colOff>
      <xdr:row>10</xdr:row>
      <xdr:rowOff>38100</xdr:rowOff>
    </xdr:to>
    <xdr:pic>
      <xdr:nvPicPr>
        <xdr:cNvPr id="5" name="Obrázek 6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2762250"/>
          <a:ext cx="523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14</xdr:row>
      <xdr:rowOff>66675</xdr:rowOff>
    </xdr:from>
    <xdr:to>
      <xdr:col>21</xdr:col>
      <xdr:colOff>409575</xdr:colOff>
      <xdr:row>18</xdr:row>
      <xdr:rowOff>28575</xdr:rowOff>
    </xdr:to>
    <xdr:pic>
      <xdr:nvPicPr>
        <xdr:cNvPr id="6" name="Obrázek 3" descr="pb_logo_small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34300" y="4095750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11</xdr:row>
      <xdr:rowOff>209550</xdr:rowOff>
    </xdr:from>
    <xdr:to>
      <xdr:col>11</xdr:col>
      <xdr:colOff>228600</xdr:colOff>
      <xdr:row>13</xdr:row>
      <xdr:rowOff>38100</xdr:rowOff>
    </xdr:to>
    <xdr:pic>
      <xdr:nvPicPr>
        <xdr:cNvPr id="7" name="Obrázek 6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34956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14</xdr:row>
      <xdr:rowOff>66675</xdr:rowOff>
    </xdr:from>
    <xdr:to>
      <xdr:col>18</xdr:col>
      <xdr:colOff>314325</xdr:colOff>
      <xdr:row>18</xdr:row>
      <xdr:rowOff>76200</xdr:rowOff>
    </xdr:to>
    <xdr:pic>
      <xdr:nvPicPr>
        <xdr:cNvPr id="8" name="Obrázek 7" descr="VICTORIA-web0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409575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15</xdr:row>
      <xdr:rowOff>9525</xdr:rowOff>
    </xdr:from>
    <xdr:to>
      <xdr:col>15</xdr:col>
      <xdr:colOff>247650</xdr:colOff>
      <xdr:row>17</xdr:row>
      <xdr:rowOff>152400</xdr:rowOff>
    </xdr:to>
    <xdr:pic>
      <xdr:nvPicPr>
        <xdr:cNvPr id="9" name="Obrázek 8" descr="victorCZ_08blue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14975" y="4200525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15</xdr:row>
      <xdr:rowOff>95250</xdr:rowOff>
    </xdr:from>
    <xdr:to>
      <xdr:col>22</xdr:col>
      <xdr:colOff>733425</xdr:colOff>
      <xdr:row>17</xdr:row>
      <xdr:rowOff>123825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29577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</xdr:row>
      <xdr:rowOff>314325</xdr:rowOff>
    </xdr:from>
    <xdr:to>
      <xdr:col>23</xdr:col>
      <xdr:colOff>9525</xdr:colOff>
      <xdr:row>3</xdr:row>
      <xdr:rowOff>57150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4191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123825</xdr:rowOff>
    </xdr:from>
    <xdr:to>
      <xdr:col>21</xdr:col>
      <xdr:colOff>371475</xdr:colOff>
      <xdr:row>18</xdr:row>
      <xdr:rowOff>85725</xdr:rowOff>
    </xdr:to>
    <xdr:pic>
      <xdr:nvPicPr>
        <xdr:cNvPr id="3" name="Obrázek 29" descr="pb_logo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41624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4" name="Obrázek 30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0288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5" name="Obrázek 31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27527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6" name="Obrázek 32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4956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14</xdr:row>
      <xdr:rowOff>104775</xdr:rowOff>
    </xdr:from>
    <xdr:to>
      <xdr:col>19</xdr:col>
      <xdr:colOff>0</xdr:colOff>
      <xdr:row>18</xdr:row>
      <xdr:rowOff>114300</xdr:rowOff>
    </xdr:to>
    <xdr:pic>
      <xdr:nvPicPr>
        <xdr:cNvPr id="7" name="Obrázek 33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41433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15</xdr:row>
      <xdr:rowOff>0</xdr:rowOff>
    </xdr:from>
    <xdr:to>
      <xdr:col>15</xdr:col>
      <xdr:colOff>342900</xdr:colOff>
      <xdr:row>17</xdr:row>
      <xdr:rowOff>142875</xdr:rowOff>
    </xdr:to>
    <xdr:pic>
      <xdr:nvPicPr>
        <xdr:cNvPr id="8" name="Obrázek 34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4200525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19050</xdr:rowOff>
    </xdr:from>
    <xdr:to>
      <xdr:col>3</xdr:col>
      <xdr:colOff>0</xdr:colOff>
      <xdr:row>3</xdr:row>
      <xdr:rowOff>114300</xdr:rowOff>
    </xdr:to>
    <xdr:pic>
      <xdr:nvPicPr>
        <xdr:cNvPr id="9" name="Obrázek 35" descr="rslcup_0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66725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0</xdr:rowOff>
    </xdr:from>
    <xdr:to>
      <xdr:col>2</xdr:col>
      <xdr:colOff>152400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0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22</xdr:row>
      <xdr:rowOff>133350</xdr:rowOff>
    </xdr:from>
    <xdr:to>
      <xdr:col>3</xdr:col>
      <xdr:colOff>2609850</xdr:colOff>
      <xdr:row>28</xdr:row>
      <xdr:rowOff>104775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86475"/>
          <a:ext cx="1828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85725</xdr:rowOff>
    </xdr:from>
    <xdr:to>
      <xdr:col>20</xdr:col>
      <xdr:colOff>0</xdr:colOff>
      <xdr:row>4</xdr:row>
      <xdr:rowOff>190500</xdr:rowOff>
    </xdr:to>
    <xdr:pic>
      <xdr:nvPicPr>
        <xdr:cNvPr id="3" name="Obrázek 3" descr="rslcup_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85725"/>
          <a:ext cx="2619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24</xdr:row>
      <xdr:rowOff>142875</xdr:rowOff>
    </xdr:from>
    <xdr:to>
      <xdr:col>11</xdr:col>
      <xdr:colOff>0</xdr:colOff>
      <xdr:row>28</xdr:row>
      <xdr:rowOff>104775</xdr:rowOff>
    </xdr:to>
    <xdr:pic>
      <xdr:nvPicPr>
        <xdr:cNvPr id="4" name="Obrázek 4" descr="pb_logo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1985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24</xdr:row>
      <xdr:rowOff>104775</xdr:rowOff>
    </xdr:from>
    <xdr:to>
      <xdr:col>15</xdr:col>
      <xdr:colOff>190500</xdr:colOff>
      <xdr:row>28</xdr:row>
      <xdr:rowOff>133350</xdr:rowOff>
    </xdr:to>
    <xdr:pic>
      <xdr:nvPicPr>
        <xdr:cNvPr id="5" name="Obrázek 5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0075" y="638175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25</xdr:row>
      <xdr:rowOff>76200</xdr:rowOff>
    </xdr:from>
    <xdr:to>
      <xdr:col>19</xdr:col>
      <xdr:colOff>590550</xdr:colOff>
      <xdr:row>28</xdr:row>
      <xdr:rowOff>66675</xdr:rowOff>
    </xdr:to>
    <xdr:pic>
      <xdr:nvPicPr>
        <xdr:cNvPr id="6" name="Obrázek 6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651510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390525</xdr:colOff>
      <xdr:row>15</xdr:row>
      <xdr:rowOff>95250</xdr:rowOff>
    </xdr:from>
    <xdr:to>
      <xdr:col>22</xdr:col>
      <xdr:colOff>733425</xdr:colOff>
      <xdr:row>17</xdr:row>
      <xdr:rowOff>123825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4295775"/>
          <a:ext cx="1028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</xdr:row>
      <xdr:rowOff>314325</xdr:rowOff>
    </xdr:from>
    <xdr:to>
      <xdr:col>23</xdr:col>
      <xdr:colOff>9525</xdr:colOff>
      <xdr:row>3</xdr:row>
      <xdr:rowOff>57150</xdr:rowOff>
    </xdr:to>
    <xdr:pic>
      <xdr:nvPicPr>
        <xdr:cNvPr id="2" name="Picture 38" descr="ck_mesto_logo_200809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419100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</xdr:row>
      <xdr:rowOff>123825</xdr:rowOff>
    </xdr:from>
    <xdr:to>
      <xdr:col>21</xdr:col>
      <xdr:colOff>371475</xdr:colOff>
      <xdr:row>18</xdr:row>
      <xdr:rowOff>85725</xdr:rowOff>
    </xdr:to>
    <xdr:pic>
      <xdr:nvPicPr>
        <xdr:cNvPr id="3" name="Obrázek 29" descr="pb_logo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41624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219075</xdr:rowOff>
    </xdr:from>
    <xdr:to>
      <xdr:col>5</xdr:col>
      <xdr:colOff>171450</xdr:colOff>
      <xdr:row>7</xdr:row>
      <xdr:rowOff>57150</xdr:rowOff>
    </xdr:to>
    <xdr:pic>
      <xdr:nvPicPr>
        <xdr:cNvPr id="4" name="Obrázek 30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0288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200025</xdr:rowOff>
    </xdr:from>
    <xdr:to>
      <xdr:col>8</xdr:col>
      <xdr:colOff>190500</xdr:colOff>
      <xdr:row>10</xdr:row>
      <xdr:rowOff>38100</xdr:rowOff>
    </xdr:to>
    <xdr:pic>
      <xdr:nvPicPr>
        <xdr:cNvPr id="5" name="Obrázek 31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2752725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200025</xdr:rowOff>
    </xdr:from>
    <xdr:to>
      <xdr:col>11</xdr:col>
      <xdr:colOff>171450</xdr:colOff>
      <xdr:row>13</xdr:row>
      <xdr:rowOff>28575</xdr:rowOff>
    </xdr:to>
    <xdr:pic>
      <xdr:nvPicPr>
        <xdr:cNvPr id="6" name="Obrázek 32" descr="logo-RSL_we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3495675"/>
          <a:ext cx="523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14</xdr:row>
      <xdr:rowOff>104775</xdr:rowOff>
    </xdr:from>
    <xdr:to>
      <xdr:col>19</xdr:col>
      <xdr:colOff>0</xdr:colOff>
      <xdr:row>18</xdr:row>
      <xdr:rowOff>114300</xdr:rowOff>
    </xdr:to>
    <xdr:pic>
      <xdr:nvPicPr>
        <xdr:cNvPr id="7" name="Obrázek 33" descr="VICTORIA-web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4143375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15</xdr:row>
      <xdr:rowOff>0</xdr:rowOff>
    </xdr:from>
    <xdr:to>
      <xdr:col>15</xdr:col>
      <xdr:colOff>342900</xdr:colOff>
      <xdr:row>17</xdr:row>
      <xdr:rowOff>142875</xdr:rowOff>
    </xdr:to>
    <xdr:pic>
      <xdr:nvPicPr>
        <xdr:cNvPr id="8" name="Obrázek 34" descr="victorCZ_08blue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4200525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19050</xdr:rowOff>
    </xdr:from>
    <xdr:to>
      <xdr:col>3</xdr:col>
      <xdr:colOff>0</xdr:colOff>
      <xdr:row>3</xdr:row>
      <xdr:rowOff>114300</xdr:rowOff>
    </xdr:to>
    <xdr:pic>
      <xdr:nvPicPr>
        <xdr:cNvPr id="9" name="Obrázek 35" descr="rslcup_0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66725"/>
          <a:ext cx="2638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3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3" max="23" width="10.25390625" style="0" customWidth="1"/>
    <col min="24" max="24" width="2.75390625" style="0" customWidth="1"/>
  </cols>
  <sheetData>
    <row r="1" ht="8.25" customHeight="1"/>
    <row r="2" spans="1:25" ht="27">
      <c r="A2" s="3"/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/>
      <c r="Y2" s="3"/>
    </row>
    <row r="3" spans="1:25" ht="65.25" customHeight="1">
      <c r="A3" s="3"/>
      <c r="B3" s="36"/>
      <c r="C3" s="88"/>
      <c r="D3" s="36"/>
      <c r="E3" s="36"/>
      <c r="F3" s="35"/>
      <c r="G3" s="35"/>
      <c r="H3" s="35"/>
      <c r="I3" s="36"/>
      <c r="J3" s="36"/>
      <c r="K3" s="36"/>
      <c r="L3" s="187" t="s">
        <v>187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5" customFormat="1" ht="30" customHeight="1" thickBot="1" thickTop="1">
      <c r="B5" s="133"/>
      <c r="C5" s="134" t="s">
        <v>210</v>
      </c>
      <c r="D5" s="188">
        <v>1</v>
      </c>
      <c r="E5" s="189"/>
      <c r="F5" s="190"/>
      <c r="G5" s="191">
        <v>2</v>
      </c>
      <c r="H5" s="189"/>
      <c r="I5" s="190"/>
      <c r="J5" s="191">
        <v>3</v>
      </c>
      <c r="K5" s="189"/>
      <c r="L5" s="190"/>
      <c r="M5" s="192" t="s">
        <v>47</v>
      </c>
      <c r="N5" s="193"/>
      <c r="O5" s="194"/>
      <c r="P5" s="193" t="s">
        <v>46</v>
      </c>
      <c r="Q5" s="193"/>
      <c r="R5" s="194"/>
      <c r="S5" s="195" t="s">
        <v>45</v>
      </c>
      <c r="T5" s="193"/>
      <c r="U5" s="194"/>
      <c r="V5" s="37" t="s">
        <v>44</v>
      </c>
      <c r="W5" s="38" t="s">
        <v>43</v>
      </c>
    </row>
    <row r="6" spans="1:25" ht="19.5" customHeight="1">
      <c r="A6" s="3"/>
      <c r="B6" s="169">
        <v>1</v>
      </c>
      <c r="C6" s="39" t="s">
        <v>85</v>
      </c>
      <c r="D6" s="135"/>
      <c r="E6" s="136"/>
      <c r="F6" s="137"/>
      <c r="G6" s="71">
        <f>'(1.3)1-2'!R17</f>
        <v>4</v>
      </c>
      <c r="H6" s="72" t="s">
        <v>21</v>
      </c>
      <c r="I6" s="44">
        <f>'(1.3)1-2'!S17</f>
        <v>1</v>
      </c>
      <c r="J6" s="71">
        <f>'(1.3)3-1'!S17</f>
        <v>5</v>
      </c>
      <c r="K6" s="72" t="s">
        <v>21</v>
      </c>
      <c r="L6" s="44">
        <f>'(1.3)3-1'!R17</f>
        <v>0</v>
      </c>
      <c r="M6" s="67"/>
      <c r="N6" s="48"/>
      <c r="O6" s="63"/>
      <c r="P6" s="49"/>
      <c r="Q6" s="48"/>
      <c r="R6" s="50"/>
      <c r="S6" s="47">
        <f>G6+J6</f>
        <v>9</v>
      </c>
      <c r="T6" s="51" t="s">
        <v>21</v>
      </c>
      <c r="U6" s="63">
        <f>I6+L6</f>
        <v>1</v>
      </c>
      <c r="V6" s="172">
        <v>6</v>
      </c>
      <c r="W6" s="184" t="s">
        <v>192</v>
      </c>
      <c r="X6" s="3"/>
      <c r="Y6" s="3"/>
    </row>
    <row r="7" spans="1:25" ht="19.5" customHeight="1">
      <c r="A7" s="3"/>
      <c r="B7" s="170"/>
      <c r="C7" s="40" t="s">
        <v>86</v>
      </c>
      <c r="D7" s="138"/>
      <c r="E7" s="139"/>
      <c r="F7" s="140"/>
      <c r="G7" s="74">
        <f>'(1.3)1-2'!P17</f>
        <v>8</v>
      </c>
      <c r="H7" s="75" t="s">
        <v>21</v>
      </c>
      <c r="I7" s="45">
        <f>'(1.3)1-2'!Q17</f>
        <v>3</v>
      </c>
      <c r="J7" s="74">
        <f>'(1.3)3-1'!Q17</f>
        <v>10</v>
      </c>
      <c r="K7" s="75" t="s">
        <v>21</v>
      </c>
      <c r="L7" s="45">
        <f>'(1.3)3-1'!P17</f>
        <v>0</v>
      </c>
      <c r="M7" s="65"/>
      <c r="N7" s="52"/>
      <c r="O7" s="55"/>
      <c r="P7" s="53">
        <f>G7+J7</f>
        <v>18</v>
      </c>
      <c r="Q7" s="54" t="s">
        <v>21</v>
      </c>
      <c r="R7" s="55">
        <f>I7+L7</f>
        <v>3</v>
      </c>
      <c r="S7" s="56"/>
      <c r="T7" s="57"/>
      <c r="U7" s="84"/>
      <c r="V7" s="173"/>
      <c r="W7" s="185"/>
      <c r="X7" s="3"/>
      <c r="Y7" s="3"/>
    </row>
    <row r="8" spans="1:25" ht="19.5" customHeight="1" thickBot="1">
      <c r="A8" s="3"/>
      <c r="B8" s="171"/>
      <c r="C8" s="150" t="s">
        <v>51</v>
      </c>
      <c r="D8" s="141"/>
      <c r="E8" s="142"/>
      <c r="F8" s="143"/>
      <c r="G8" s="77">
        <f>'(1.3)1-2'!N17</f>
        <v>207</v>
      </c>
      <c r="H8" s="78" t="s">
        <v>21</v>
      </c>
      <c r="I8" s="46">
        <f>'(1.3)1-2'!O17</f>
        <v>142</v>
      </c>
      <c r="J8" s="77">
        <f>'(1.3)3-1'!O17</f>
        <v>212</v>
      </c>
      <c r="K8" s="78" t="s">
        <v>21</v>
      </c>
      <c r="L8" s="46">
        <f>'(1.3)3-1'!N17</f>
        <v>124</v>
      </c>
      <c r="M8" s="68">
        <f>G8+J8</f>
        <v>419</v>
      </c>
      <c r="N8" s="64" t="s">
        <v>21</v>
      </c>
      <c r="O8" s="80">
        <f>I8+L8</f>
        <v>266</v>
      </c>
      <c r="P8" s="58"/>
      <c r="Q8" s="59"/>
      <c r="R8" s="60"/>
      <c r="S8" s="61"/>
      <c r="T8" s="62"/>
      <c r="U8" s="85"/>
      <c r="V8" s="174"/>
      <c r="W8" s="186"/>
      <c r="X8" s="3"/>
      <c r="Y8" s="3"/>
    </row>
    <row r="9" spans="1:25" ht="19.5" customHeight="1">
      <c r="A9" s="3"/>
      <c r="B9" s="169">
        <v>2</v>
      </c>
      <c r="C9" s="39" t="s">
        <v>62</v>
      </c>
      <c r="D9" s="81">
        <f>I6</f>
        <v>1</v>
      </c>
      <c r="E9" s="72" t="s">
        <v>21</v>
      </c>
      <c r="F9" s="73">
        <f>G6</f>
        <v>4</v>
      </c>
      <c r="G9" s="144"/>
      <c r="H9" s="136"/>
      <c r="I9" s="137"/>
      <c r="J9" s="71">
        <f>'(1.3)2-3'!R17</f>
        <v>3</v>
      </c>
      <c r="K9" s="72" t="s">
        <v>21</v>
      </c>
      <c r="L9" s="44">
        <f>'(1.3)2-3'!S17</f>
        <v>2</v>
      </c>
      <c r="M9" s="67"/>
      <c r="N9" s="48"/>
      <c r="O9" s="63"/>
      <c r="P9" s="49"/>
      <c r="Q9" s="48"/>
      <c r="R9" s="50"/>
      <c r="S9" s="47">
        <f>D9+J9</f>
        <v>4</v>
      </c>
      <c r="T9" s="51" t="s">
        <v>21</v>
      </c>
      <c r="U9" s="63">
        <f>F9+L9</f>
        <v>6</v>
      </c>
      <c r="V9" s="172">
        <v>4</v>
      </c>
      <c r="W9" s="184" t="s">
        <v>194</v>
      </c>
      <c r="X9" s="3"/>
      <c r="Y9" s="3"/>
    </row>
    <row r="10" spans="1:25" ht="19.5" customHeight="1">
      <c r="A10" s="3"/>
      <c r="B10" s="170"/>
      <c r="C10" s="40" t="s">
        <v>23</v>
      </c>
      <c r="D10" s="82">
        <f>I7</f>
        <v>3</v>
      </c>
      <c r="E10" s="75" t="s">
        <v>21</v>
      </c>
      <c r="F10" s="76">
        <f>G7</f>
        <v>8</v>
      </c>
      <c r="G10" s="145"/>
      <c r="H10" s="139"/>
      <c r="I10" s="140"/>
      <c r="J10" s="74">
        <f>'(1.3)2-3'!P17</f>
        <v>6</v>
      </c>
      <c r="K10" s="75" t="s">
        <v>21</v>
      </c>
      <c r="L10" s="45">
        <f>'(1.3)2-3'!Q17</f>
        <v>5</v>
      </c>
      <c r="M10" s="65"/>
      <c r="N10" s="52"/>
      <c r="O10" s="55"/>
      <c r="P10" s="53">
        <f>D10+J10</f>
        <v>9</v>
      </c>
      <c r="Q10" s="54" t="s">
        <v>21</v>
      </c>
      <c r="R10" s="55">
        <f>F10+L10</f>
        <v>13</v>
      </c>
      <c r="S10" s="56"/>
      <c r="T10" s="57"/>
      <c r="U10" s="84"/>
      <c r="V10" s="173"/>
      <c r="W10" s="185"/>
      <c r="X10" s="3"/>
      <c r="Y10" s="3"/>
    </row>
    <row r="11" spans="1:28" ht="19.5" customHeight="1" thickBot="1">
      <c r="A11" s="3"/>
      <c r="B11" s="171"/>
      <c r="C11" s="150" t="s">
        <v>63</v>
      </c>
      <c r="D11" s="83">
        <f>I8</f>
        <v>142</v>
      </c>
      <c r="E11" s="78" t="s">
        <v>21</v>
      </c>
      <c r="F11" s="79">
        <f>G8</f>
        <v>207</v>
      </c>
      <c r="G11" s="146"/>
      <c r="H11" s="142"/>
      <c r="I11" s="143"/>
      <c r="J11" s="77">
        <f>'(1.3)2-3'!N17</f>
        <v>218</v>
      </c>
      <c r="K11" s="78" t="s">
        <v>21</v>
      </c>
      <c r="L11" s="46">
        <f>'(1.3)2-3'!O17</f>
        <v>185</v>
      </c>
      <c r="M11" s="68">
        <f>D11+J11</f>
        <v>360</v>
      </c>
      <c r="N11" s="64" t="s">
        <v>21</v>
      </c>
      <c r="O11" s="80">
        <f>F11+L11</f>
        <v>392</v>
      </c>
      <c r="P11" s="58"/>
      <c r="Q11" s="59"/>
      <c r="R11" s="60"/>
      <c r="S11" s="61"/>
      <c r="T11" s="62"/>
      <c r="U11" s="85"/>
      <c r="V11" s="174"/>
      <c r="W11" s="186"/>
      <c r="X11" s="3"/>
      <c r="Y11" s="3"/>
      <c r="AA11" s="42"/>
      <c r="AB11" s="42"/>
    </row>
    <row r="12" spans="1:28" ht="19.5" customHeight="1">
      <c r="A12" s="3"/>
      <c r="B12" s="169">
        <v>3</v>
      </c>
      <c r="C12" s="39" t="s">
        <v>80</v>
      </c>
      <c r="D12" s="81">
        <f>L6</f>
        <v>0</v>
      </c>
      <c r="E12" s="72" t="s">
        <v>21</v>
      </c>
      <c r="F12" s="44">
        <f>J6</f>
        <v>5</v>
      </c>
      <c r="G12" s="71">
        <f>L9</f>
        <v>2</v>
      </c>
      <c r="H12" s="72" t="s">
        <v>21</v>
      </c>
      <c r="I12" s="73">
        <f>J9</f>
        <v>3</v>
      </c>
      <c r="J12" s="144"/>
      <c r="K12" s="136"/>
      <c r="L12" s="137"/>
      <c r="M12" s="67"/>
      <c r="N12" s="48"/>
      <c r="O12" s="63"/>
      <c r="P12" s="49"/>
      <c r="Q12" s="48"/>
      <c r="R12" s="50"/>
      <c r="S12" s="47">
        <f>D12+G12</f>
        <v>2</v>
      </c>
      <c r="T12" s="51" t="s">
        <v>21</v>
      </c>
      <c r="U12" s="63">
        <f>F12+I12</f>
        <v>8</v>
      </c>
      <c r="V12" s="172">
        <v>2</v>
      </c>
      <c r="W12" s="175" t="s">
        <v>193</v>
      </c>
      <c r="X12" s="3"/>
      <c r="Y12" s="41"/>
      <c r="AA12" s="42"/>
      <c r="AB12" s="42"/>
    </row>
    <row r="13" spans="1:28" ht="19.5" customHeight="1">
      <c r="A13" s="3"/>
      <c r="B13" s="170"/>
      <c r="C13" s="40" t="s">
        <v>81</v>
      </c>
      <c r="D13" s="82">
        <f>L7</f>
        <v>0</v>
      </c>
      <c r="E13" s="75" t="s">
        <v>21</v>
      </c>
      <c r="F13" s="45">
        <f>J7</f>
        <v>10</v>
      </c>
      <c r="G13" s="74">
        <f>L10</f>
        <v>5</v>
      </c>
      <c r="H13" s="75" t="s">
        <v>21</v>
      </c>
      <c r="I13" s="76">
        <f>J10</f>
        <v>6</v>
      </c>
      <c r="J13" s="145"/>
      <c r="K13" s="139"/>
      <c r="L13" s="140"/>
      <c r="M13" s="65"/>
      <c r="N13" s="52"/>
      <c r="O13" s="55"/>
      <c r="P13" s="53">
        <f>D13+G13</f>
        <v>5</v>
      </c>
      <c r="Q13" s="54" t="s">
        <v>21</v>
      </c>
      <c r="R13" s="55">
        <f>F13+I13</f>
        <v>16</v>
      </c>
      <c r="S13" s="56"/>
      <c r="T13" s="57"/>
      <c r="U13" s="84"/>
      <c r="V13" s="173"/>
      <c r="W13" s="176"/>
      <c r="X13" s="3"/>
      <c r="Y13" s="41"/>
      <c r="AA13" s="42"/>
      <c r="AB13" s="42"/>
    </row>
    <row r="14" spans="1:28" ht="19.5" customHeight="1" thickBot="1">
      <c r="A14" s="3"/>
      <c r="B14" s="171"/>
      <c r="C14" s="150" t="s">
        <v>82</v>
      </c>
      <c r="D14" s="83">
        <f>L8</f>
        <v>124</v>
      </c>
      <c r="E14" s="78" t="s">
        <v>21</v>
      </c>
      <c r="F14" s="46">
        <f>J8</f>
        <v>212</v>
      </c>
      <c r="G14" s="77">
        <f>L11</f>
        <v>185</v>
      </c>
      <c r="H14" s="78" t="s">
        <v>21</v>
      </c>
      <c r="I14" s="79">
        <f>J11</f>
        <v>218</v>
      </c>
      <c r="J14" s="145"/>
      <c r="K14" s="139"/>
      <c r="L14" s="140"/>
      <c r="M14" s="68">
        <f>D14+G14</f>
        <v>309</v>
      </c>
      <c r="N14" s="64" t="s">
        <v>21</v>
      </c>
      <c r="O14" s="80">
        <f>F14+I14</f>
        <v>430</v>
      </c>
      <c r="P14" s="58"/>
      <c r="Q14" s="59"/>
      <c r="R14" s="60"/>
      <c r="S14" s="61"/>
      <c r="T14" s="62"/>
      <c r="U14" s="85"/>
      <c r="V14" s="174"/>
      <c r="W14" s="177"/>
      <c r="X14" s="3"/>
      <c r="Y14" s="41"/>
      <c r="AA14" s="42"/>
      <c r="AB14" s="42"/>
    </row>
    <row r="15" spans="1:30" ht="12.75">
      <c r="A15" s="3"/>
      <c r="C15" s="3"/>
      <c r="D15" s="178" t="s">
        <v>34</v>
      </c>
      <c r="E15" s="179"/>
      <c r="F15" s="180"/>
      <c r="G15" s="181" t="s">
        <v>35</v>
      </c>
      <c r="H15" s="182"/>
      <c r="I15" s="183"/>
      <c r="J15" s="181" t="s">
        <v>36</v>
      </c>
      <c r="K15" s="182"/>
      <c r="L15" s="1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42"/>
      <c r="AB15" s="42"/>
      <c r="AC15" s="42"/>
      <c r="AD15" s="42"/>
    </row>
    <row r="16" spans="1:30" ht="12.75">
      <c r="A16" s="3"/>
      <c r="C16" s="147" t="s">
        <v>41</v>
      </c>
      <c r="D16" s="163" t="s">
        <v>38</v>
      </c>
      <c r="E16" s="164"/>
      <c r="F16" s="165"/>
      <c r="G16" s="163" t="s">
        <v>39</v>
      </c>
      <c r="H16" s="164"/>
      <c r="I16" s="165"/>
      <c r="J16" s="163" t="s">
        <v>40</v>
      </c>
      <c r="K16" s="164"/>
      <c r="L16" s="1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23"/>
      <c r="Y16" s="3"/>
      <c r="AC16" s="42"/>
      <c r="AD16" s="42"/>
    </row>
    <row r="17" spans="1:30" ht="12.75">
      <c r="A17" s="3"/>
      <c r="C17" s="3"/>
      <c r="D17" s="166" t="s">
        <v>22</v>
      </c>
      <c r="E17" s="167"/>
      <c r="F17" s="168"/>
      <c r="G17" s="166" t="s">
        <v>24</v>
      </c>
      <c r="H17" s="167"/>
      <c r="I17" s="168"/>
      <c r="J17" s="166" t="s">
        <v>25</v>
      </c>
      <c r="K17" s="167"/>
      <c r="L17" s="16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23"/>
      <c r="Y17" s="3"/>
      <c r="AC17" s="42"/>
      <c r="AD17" s="42"/>
    </row>
    <row r="18" spans="1:30" ht="12.75">
      <c r="A18" s="3"/>
      <c r="C18" s="23"/>
      <c r="D18" s="70"/>
      <c r="E18" s="70"/>
      <c r="F18" s="70"/>
      <c r="G18" s="70"/>
      <c r="H18" s="70"/>
      <c r="I18" s="70"/>
      <c r="J18" s="69"/>
      <c r="K18" s="69"/>
      <c r="L18" s="6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23"/>
      <c r="Y18" s="3"/>
      <c r="AC18" s="42"/>
      <c r="AD18" s="42"/>
    </row>
    <row r="19" spans="1:30" ht="12.75">
      <c r="A19" s="3"/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3"/>
      <c r="Y19" s="3"/>
      <c r="AC19" s="42"/>
      <c r="AD19" s="42"/>
    </row>
    <row r="20" spans="1:30" ht="12.75">
      <c r="A20" s="3"/>
      <c r="C20" s="23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"/>
      <c r="Y20" s="3"/>
      <c r="AD20" s="42"/>
    </row>
    <row r="21" spans="1:30" ht="12.75">
      <c r="A21" s="3"/>
      <c r="C21" s="3"/>
      <c r="D21" s="69"/>
      <c r="E21" s="69"/>
      <c r="F21" s="69"/>
      <c r="G21" s="69"/>
      <c r="H21" s="69"/>
      <c r="I21" s="69"/>
      <c r="J21" s="69"/>
      <c r="K21" s="69"/>
      <c r="L21" s="69"/>
      <c r="M21" s="23"/>
      <c r="N21" s="23"/>
      <c r="O21" s="23"/>
      <c r="P21" s="23"/>
      <c r="Q21" s="23"/>
      <c r="R21" s="3"/>
      <c r="S21" s="3"/>
      <c r="T21" s="3"/>
      <c r="U21" s="3"/>
      <c r="V21" s="3"/>
      <c r="W21" s="3"/>
      <c r="X21" s="3"/>
      <c r="Y21" s="3"/>
      <c r="AD21" s="4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3"/>
      <c r="V22" s="3"/>
      <c r="W22" s="3"/>
      <c r="X22" s="3"/>
      <c r="Y22" s="3"/>
      <c r="AD22" s="42"/>
    </row>
    <row r="23" spans="12:20" ht="12.75">
      <c r="L23" s="42"/>
      <c r="M23" s="42"/>
      <c r="N23" s="42"/>
      <c r="O23" s="42"/>
      <c r="P23" s="42"/>
      <c r="Q23" s="42"/>
      <c r="R23" s="42"/>
      <c r="S23" s="42"/>
      <c r="T23" s="42"/>
    </row>
    <row r="24" spans="28:29" ht="12.75">
      <c r="AB24" s="42"/>
      <c r="AC24" s="42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300" verticalDpi="3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2" t="s">
        <v>196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95" t="s">
        <v>197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189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211</v>
      </c>
      <c r="D12" s="107" t="s">
        <v>116</v>
      </c>
      <c r="E12" s="108">
        <v>13</v>
      </c>
      <c r="F12" s="109" t="s">
        <v>21</v>
      </c>
      <c r="G12" s="110">
        <v>21</v>
      </c>
      <c r="H12" s="108">
        <v>17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30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 t="s">
        <v>125</v>
      </c>
    </row>
    <row r="13" spans="2:20" ht="30" customHeight="1">
      <c r="B13" s="105" t="s">
        <v>29</v>
      </c>
      <c r="C13" s="118" t="s">
        <v>96</v>
      </c>
      <c r="D13" s="118" t="s">
        <v>117</v>
      </c>
      <c r="E13" s="108">
        <v>21</v>
      </c>
      <c r="F13" s="119" t="s">
        <v>21</v>
      </c>
      <c r="G13" s="110">
        <v>12</v>
      </c>
      <c r="H13" s="108">
        <v>21</v>
      </c>
      <c r="I13" s="119" t="s">
        <v>21</v>
      </c>
      <c r="J13" s="110">
        <v>17</v>
      </c>
      <c r="K13" s="108"/>
      <c r="L13" s="119" t="s">
        <v>21</v>
      </c>
      <c r="M13" s="110"/>
      <c r="N13" s="112">
        <f>E13+H13+K13</f>
        <v>42</v>
      </c>
      <c r="O13" s="113">
        <f>G13+J13+M13</f>
        <v>29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/>
    </row>
    <row r="14" spans="2:20" ht="30" customHeight="1">
      <c r="B14" s="105" t="s">
        <v>30</v>
      </c>
      <c r="C14" s="118" t="s">
        <v>98</v>
      </c>
      <c r="D14" s="118" t="s">
        <v>118</v>
      </c>
      <c r="E14" s="108">
        <v>14</v>
      </c>
      <c r="F14" s="119" t="s">
        <v>21</v>
      </c>
      <c r="G14" s="110">
        <v>21</v>
      </c>
      <c r="H14" s="108">
        <v>12</v>
      </c>
      <c r="I14" s="119" t="s">
        <v>21</v>
      </c>
      <c r="J14" s="110">
        <v>21</v>
      </c>
      <c r="K14" s="108"/>
      <c r="L14" s="119" t="s">
        <v>21</v>
      </c>
      <c r="M14" s="110"/>
      <c r="N14" s="112">
        <f>E14+H14+K14</f>
        <v>26</v>
      </c>
      <c r="O14" s="113">
        <f>G14+J14+M14</f>
        <v>42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99</v>
      </c>
      <c r="D15" s="118" t="s">
        <v>139</v>
      </c>
      <c r="E15" s="108">
        <v>21</v>
      </c>
      <c r="F15" s="119" t="s">
        <v>21</v>
      </c>
      <c r="G15" s="110">
        <v>18</v>
      </c>
      <c r="H15" s="108">
        <v>21</v>
      </c>
      <c r="I15" s="119" t="s">
        <v>21</v>
      </c>
      <c r="J15" s="110">
        <v>16</v>
      </c>
      <c r="K15" s="108"/>
      <c r="L15" s="119" t="s">
        <v>21</v>
      </c>
      <c r="M15" s="110"/>
      <c r="N15" s="112">
        <f>E15+H15+K15</f>
        <v>42</v>
      </c>
      <c r="O15" s="113">
        <f>G15+J15+M15</f>
        <v>34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216</v>
      </c>
      <c r="D16" s="118" t="s">
        <v>198</v>
      </c>
      <c r="E16" s="108">
        <v>15</v>
      </c>
      <c r="F16" s="123" t="s">
        <v>21</v>
      </c>
      <c r="G16" s="110">
        <v>21</v>
      </c>
      <c r="H16" s="108">
        <v>16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31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127" t="s">
        <v>197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171</v>
      </c>
      <c r="O17" s="33">
        <f t="shared" si="0"/>
        <v>189</v>
      </c>
      <c r="P17" s="32">
        <f t="shared" si="0"/>
        <v>4</v>
      </c>
      <c r="Q17" s="34">
        <f t="shared" si="0"/>
        <v>6</v>
      </c>
      <c r="R17" s="32">
        <f t="shared" si="0"/>
        <v>2</v>
      </c>
      <c r="S17" s="33">
        <f t="shared" si="0"/>
        <v>3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3" t="s">
        <v>58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75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190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7" t="s">
        <v>106</v>
      </c>
      <c r="D12" s="107" t="s">
        <v>97</v>
      </c>
      <c r="E12" s="108">
        <v>21</v>
      </c>
      <c r="F12" s="109" t="s">
        <v>21</v>
      </c>
      <c r="G12" s="110">
        <v>17</v>
      </c>
      <c r="H12" s="108">
        <v>13</v>
      </c>
      <c r="I12" s="109" t="s">
        <v>21</v>
      </c>
      <c r="J12" s="110">
        <v>21</v>
      </c>
      <c r="K12" s="108">
        <v>15</v>
      </c>
      <c r="L12" s="109" t="s">
        <v>21</v>
      </c>
      <c r="M12" s="111">
        <v>21</v>
      </c>
      <c r="N12" s="112">
        <f>E12+H12+K12</f>
        <v>49</v>
      </c>
      <c r="O12" s="113">
        <f>G12+J12+M12</f>
        <v>59</v>
      </c>
      <c r="P12" s="114">
        <f>IF(E12&gt;G12,1,0)+IF(H12&gt;J12,1,0)+IF(K12&gt;M12,1,0)</f>
        <v>1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107</v>
      </c>
      <c r="D13" s="118" t="s">
        <v>96</v>
      </c>
      <c r="E13" s="108">
        <v>15</v>
      </c>
      <c r="F13" s="119" t="s">
        <v>21</v>
      </c>
      <c r="G13" s="110">
        <v>21</v>
      </c>
      <c r="H13" s="108">
        <v>12</v>
      </c>
      <c r="I13" s="119" t="s">
        <v>21</v>
      </c>
      <c r="J13" s="110">
        <v>21</v>
      </c>
      <c r="K13" s="108"/>
      <c r="L13" s="119" t="s">
        <v>21</v>
      </c>
      <c r="M13" s="110"/>
      <c r="N13" s="112">
        <f>E13+H13+K13</f>
        <v>27</v>
      </c>
      <c r="O13" s="113">
        <f>G13+J13+M13</f>
        <v>42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110</v>
      </c>
      <c r="D14" s="118" t="s">
        <v>219</v>
      </c>
      <c r="E14" s="108">
        <v>21</v>
      </c>
      <c r="F14" s="119" t="s">
        <v>21</v>
      </c>
      <c r="G14" s="110">
        <v>18</v>
      </c>
      <c r="H14" s="108">
        <v>21</v>
      </c>
      <c r="I14" s="119" t="s">
        <v>21</v>
      </c>
      <c r="J14" s="110">
        <v>19</v>
      </c>
      <c r="K14" s="108"/>
      <c r="L14" s="119" t="s">
        <v>21</v>
      </c>
      <c r="M14" s="110"/>
      <c r="N14" s="112">
        <f>E14+H14+K14</f>
        <v>42</v>
      </c>
      <c r="O14" s="113">
        <f>G14+J14+M14</f>
        <v>37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108</v>
      </c>
      <c r="D15" s="118" t="s">
        <v>220</v>
      </c>
      <c r="E15" s="108">
        <v>18</v>
      </c>
      <c r="F15" s="119" t="s">
        <v>21</v>
      </c>
      <c r="G15" s="110">
        <v>21</v>
      </c>
      <c r="H15" s="108">
        <v>11</v>
      </c>
      <c r="I15" s="119" t="s">
        <v>21</v>
      </c>
      <c r="J15" s="110">
        <v>21</v>
      </c>
      <c r="K15" s="108"/>
      <c r="L15" s="119" t="s">
        <v>21</v>
      </c>
      <c r="M15" s="110"/>
      <c r="N15" s="112">
        <f>E15+H15+K15</f>
        <v>29</v>
      </c>
      <c r="O15" s="113">
        <f>G15+J15+M15</f>
        <v>42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109</v>
      </c>
      <c r="D16" s="118" t="s">
        <v>221</v>
      </c>
      <c r="E16" s="108">
        <v>21</v>
      </c>
      <c r="F16" s="123" t="s">
        <v>21</v>
      </c>
      <c r="G16" s="110">
        <v>19</v>
      </c>
      <c r="H16" s="108">
        <v>23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44</v>
      </c>
      <c r="O16" s="113">
        <f>G16+J16+M16</f>
        <v>40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204" t="str">
        <f>C8</f>
        <v>OSC Budapest Badminton Team (Hungary)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191</v>
      </c>
      <c r="O17" s="33">
        <f t="shared" si="0"/>
        <v>220</v>
      </c>
      <c r="P17" s="32">
        <f t="shared" si="0"/>
        <v>5</v>
      </c>
      <c r="Q17" s="34">
        <f t="shared" si="0"/>
        <v>6</v>
      </c>
      <c r="R17" s="32">
        <f t="shared" si="0"/>
        <v>2</v>
      </c>
      <c r="S17" s="33">
        <f t="shared" si="0"/>
        <v>3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1" t="s">
        <v>90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 thickBot="1">
      <c r="B8" s="91" t="s">
        <v>4</v>
      </c>
      <c r="C8" s="202" t="s">
        <v>58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 thickTop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191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137</v>
      </c>
      <c r="D12" s="107" t="s">
        <v>106</v>
      </c>
      <c r="E12" s="108">
        <v>21</v>
      </c>
      <c r="F12" s="109" t="s">
        <v>21</v>
      </c>
      <c r="G12" s="110">
        <v>14</v>
      </c>
      <c r="H12" s="108">
        <v>21</v>
      </c>
      <c r="I12" s="109" t="s">
        <v>21</v>
      </c>
      <c r="J12" s="110">
        <v>13</v>
      </c>
      <c r="K12" s="108"/>
      <c r="L12" s="109" t="s">
        <v>21</v>
      </c>
      <c r="M12" s="111"/>
      <c r="N12" s="112">
        <f>E12+H12+K12</f>
        <v>42</v>
      </c>
      <c r="O12" s="113">
        <f>G12+J12+M12</f>
        <v>27</v>
      </c>
      <c r="P12" s="114">
        <f>IF(E12&gt;G12,1,0)+IF(H12&gt;J12,1,0)+IF(K12&gt;M12,1,0)</f>
        <v>2</v>
      </c>
      <c r="Q12" s="115">
        <f>IF(E12&lt;G12,1,0)+IF(H12&lt;J12,1,0)+IF(K12&lt;M12,1,0)</f>
        <v>0</v>
      </c>
      <c r="R12" s="116">
        <f>IF(P12+Q12&lt;2,0,IF(P12&gt;Q12,1,0))</f>
        <v>1</v>
      </c>
      <c r="S12" s="117">
        <f>IF(P12+Q12&lt;2,0,IF(P12&lt;Q12,1,0))</f>
        <v>0</v>
      </c>
      <c r="T12" s="17"/>
    </row>
    <row r="13" spans="2:20" ht="30" customHeight="1">
      <c r="B13" s="105" t="s">
        <v>29</v>
      </c>
      <c r="C13" s="118" t="s">
        <v>117</v>
      </c>
      <c r="D13" s="118" t="s">
        <v>107</v>
      </c>
      <c r="E13" s="108">
        <v>21</v>
      </c>
      <c r="F13" s="119" t="s">
        <v>21</v>
      </c>
      <c r="G13" s="110">
        <v>5</v>
      </c>
      <c r="H13" s="108">
        <v>21</v>
      </c>
      <c r="I13" s="119" t="s">
        <v>21</v>
      </c>
      <c r="J13" s="110">
        <v>11</v>
      </c>
      <c r="K13" s="108"/>
      <c r="L13" s="119" t="s">
        <v>21</v>
      </c>
      <c r="M13" s="110"/>
      <c r="N13" s="112">
        <f>E13+H13+K13</f>
        <v>42</v>
      </c>
      <c r="O13" s="113">
        <f>G13+J13+M13</f>
        <v>16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/>
    </row>
    <row r="14" spans="2:20" ht="30" customHeight="1">
      <c r="B14" s="105" t="s">
        <v>30</v>
      </c>
      <c r="C14" s="118" t="s">
        <v>138</v>
      </c>
      <c r="D14" s="118" t="s">
        <v>110</v>
      </c>
      <c r="E14" s="108">
        <v>21</v>
      </c>
      <c r="F14" s="119" t="s">
        <v>21</v>
      </c>
      <c r="G14" s="110">
        <v>8</v>
      </c>
      <c r="H14" s="108">
        <v>21</v>
      </c>
      <c r="I14" s="119" t="s">
        <v>21</v>
      </c>
      <c r="J14" s="110">
        <v>10</v>
      </c>
      <c r="K14" s="108"/>
      <c r="L14" s="119" t="s">
        <v>21</v>
      </c>
      <c r="M14" s="110"/>
      <c r="N14" s="112">
        <f>E14+H14+K14</f>
        <v>42</v>
      </c>
      <c r="O14" s="113">
        <f>G14+J14+M14</f>
        <v>18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234</v>
      </c>
      <c r="D15" s="118" t="s">
        <v>108</v>
      </c>
      <c r="E15" s="108">
        <v>21</v>
      </c>
      <c r="F15" s="119" t="s">
        <v>21</v>
      </c>
      <c r="G15" s="110">
        <v>19</v>
      </c>
      <c r="H15" s="108">
        <v>21</v>
      </c>
      <c r="I15" s="119" t="s">
        <v>21</v>
      </c>
      <c r="J15" s="110">
        <v>15</v>
      </c>
      <c r="K15" s="108"/>
      <c r="L15" s="119" t="s">
        <v>21</v>
      </c>
      <c r="M15" s="110"/>
      <c r="N15" s="112">
        <f>E15+H15+K15</f>
        <v>42</v>
      </c>
      <c r="O15" s="113">
        <f>G15+J15+M15</f>
        <v>34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235</v>
      </c>
      <c r="D16" s="118" t="s">
        <v>109</v>
      </c>
      <c r="E16" s="108">
        <v>21</v>
      </c>
      <c r="F16" s="123" t="s">
        <v>21</v>
      </c>
      <c r="G16" s="110">
        <v>8</v>
      </c>
      <c r="H16" s="108">
        <v>21</v>
      </c>
      <c r="I16" s="123" t="s">
        <v>21</v>
      </c>
      <c r="J16" s="110">
        <v>0</v>
      </c>
      <c r="K16" s="108"/>
      <c r="L16" s="123" t="s">
        <v>21</v>
      </c>
      <c r="M16" s="124"/>
      <c r="N16" s="112">
        <f>E16+H16+K16</f>
        <v>42</v>
      </c>
      <c r="O16" s="113">
        <f>G16+J16+M16</f>
        <v>8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 t="s">
        <v>249</v>
      </c>
    </row>
    <row r="17" spans="2:20" ht="34.5" customHeight="1" thickBot="1">
      <c r="B17" s="126" t="s">
        <v>10</v>
      </c>
      <c r="C17" s="204" t="str">
        <f>C7</f>
        <v>Výběr Plzeňského kraje (Czech Republic)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210</v>
      </c>
      <c r="O17" s="33">
        <f t="shared" si="0"/>
        <v>103</v>
      </c>
      <c r="P17" s="32">
        <f t="shared" si="0"/>
        <v>10</v>
      </c>
      <c r="Q17" s="34">
        <f t="shared" si="0"/>
        <v>0</v>
      </c>
      <c r="R17" s="32">
        <f t="shared" si="0"/>
        <v>5</v>
      </c>
      <c r="S17" s="33">
        <f t="shared" si="0"/>
        <v>0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3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3" max="23" width="10.25390625" style="0" customWidth="1"/>
    <col min="24" max="24" width="2.75390625" style="0" customWidth="1"/>
  </cols>
  <sheetData>
    <row r="1" ht="8.25" customHeight="1"/>
    <row r="2" spans="1:25" ht="27">
      <c r="A2" s="3"/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/>
      <c r="Y2" s="3"/>
    </row>
    <row r="3" spans="1:25" ht="65.25" customHeight="1">
      <c r="A3" s="3"/>
      <c r="B3" s="36"/>
      <c r="C3" s="88"/>
      <c r="D3" s="36"/>
      <c r="E3" s="36"/>
      <c r="F3" s="35"/>
      <c r="G3" s="35"/>
      <c r="H3" s="35"/>
      <c r="I3" s="36"/>
      <c r="J3" s="36"/>
      <c r="K3" s="36"/>
      <c r="L3" s="187" t="s">
        <v>42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5" customFormat="1" ht="30" customHeight="1" thickBot="1" thickTop="1">
      <c r="B5" s="133"/>
      <c r="C5" s="134" t="s">
        <v>33</v>
      </c>
      <c r="D5" s="188">
        <v>1</v>
      </c>
      <c r="E5" s="189"/>
      <c r="F5" s="190"/>
      <c r="G5" s="191">
        <v>2</v>
      </c>
      <c r="H5" s="189"/>
      <c r="I5" s="190"/>
      <c r="J5" s="191">
        <v>3</v>
      </c>
      <c r="K5" s="189"/>
      <c r="L5" s="190"/>
      <c r="M5" s="192" t="s">
        <v>47</v>
      </c>
      <c r="N5" s="193"/>
      <c r="O5" s="194"/>
      <c r="P5" s="193" t="s">
        <v>46</v>
      </c>
      <c r="Q5" s="193"/>
      <c r="R5" s="194"/>
      <c r="S5" s="195" t="s">
        <v>45</v>
      </c>
      <c r="T5" s="193"/>
      <c r="U5" s="194"/>
      <c r="V5" s="37" t="s">
        <v>44</v>
      </c>
      <c r="W5" s="38" t="s">
        <v>43</v>
      </c>
    </row>
    <row r="6" spans="1:25" ht="19.5" customHeight="1">
      <c r="A6" s="3"/>
      <c r="B6" s="169">
        <v>1</v>
      </c>
      <c r="C6" s="39" t="s">
        <v>85</v>
      </c>
      <c r="D6" s="135"/>
      <c r="E6" s="136"/>
      <c r="F6" s="137"/>
      <c r="G6" s="71">
        <f>'A1-2'!R17</f>
        <v>5</v>
      </c>
      <c r="H6" s="72" t="s">
        <v>21</v>
      </c>
      <c r="I6" s="44">
        <f>'A1-2'!S17</f>
        <v>0</v>
      </c>
      <c r="J6" s="71">
        <f>'A3-1'!S17</f>
        <v>5</v>
      </c>
      <c r="K6" s="72" t="s">
        <v>21</v>
      </c>
      <c r="L6" s="44">
        <f>'A3-1'!R17</f>
        <v>0</v>
      </c>
      <c r="M6" s="67"/>
      <c r="N6" s="48"/>
      <c r="O6" s="63"/>
      <c r="P6" s="49"/>
      <c r="Q6" s="48"/>
      <c r="R6" s="50"/>
      <c r="S6" s="47">
        <f>G6+J6</f>
        <v>10</v>
      </c>
      <c r="T6" s="51" t="s">
        <v>21</v>
      </c>
      <c r="U6" s="63">
        <f>I6+L6</f>
        <v>0</v>
      </c>
      <c r="V6" s="172">
        <v>6</v>
      </c>
      <c r="W6" s="184" t="s">
        <v>192</v>
      </c>
      <c r="X6" s="3"/>
      <c r="Y6" s="3"/>
    </row>
    <row r="7" spans="1:25" ht="19.5" customHeight="1">
      <c r="A7" s="3"/>
      <c r="B7" s="170"/>
      <c r="C7" s="40" t="s">
        <v>86</v>
      </c>
      <c r="D7" s="138"/>
      <c r="E7" s="139"/>
      <c r="F7" s="140"/>
      <c r="G7" s="74">
        <f>'A1-2'!P17</f>
        <v>10</v>
      </c>
      <c r="H7" s="75" t="s">
        <v>21</v>
      </c>
      <c r="I7" s="45">
        <f>'A1-2'!Q17</f>
        <v>0</v>
      </c>
      <c r="J7" s="74">
        <f>'A3-1'!Q17</f>
        <v>10</v>
      </c>
      <c r="K7" s="75" t="s">
        <v>21</v>
      </c>
      <c r="L7" s="45">
        <f>'A3-1'!P17</f>
        <v>0</v>
      </c>
      <c r="M7" s="65"/>
      <c r="N7" s="52"/>
      <c r="O7" s="55"/>
      <c r="P7" s="53">
        <f>G7+J7</f>
        <v>20</v>
      </c>
      <c r="Q7" s="54" t="s">
        <v>21</v>
      </c>
      <c r="R7" s="55">
        <f>I7+L7</f>
        <v>0</v>
      </c>
      <c r="S7" s="56"/>
      <c r="T7" s="57"/>
      <c r="U7" s="84"/>
      <c r="V7" s="173"/>
      <c r="W7" s="185"/>
      <c r="X7" s="3"/>
      <c r="Y7" s="3"/>
    </row>
    <row r="8" spans="1:25" ht="19.5" customHeight="1" thickBot="1">
      <c r="A8" s="3"/>
      <c r="B8" s="171"/>
      <c r="C8" s="150" t="s">
        <v>51</v>
      </c>
      <c r="D8" s="141"/>
      <c r="E8" s="142"/>
      <c r="F8" s="143"/>
      <c r="G8" s="77">
        <f>'A1-2'!N17</f>
        <v>210</v>
      </c>
      <c r="H8" s="78" t="s">
        <v>21</v>
      </c>
      <c r="I8" s="46">
        <f>'A1-2'!O17</f>
        <v>103</v>
      </c>
      <c r="J8" s="77">
        <f>'A3-1'!O17</f>
        <v>210</v>
      </c>
      <c r="K8" s="78" t="s">
        <v>21</v>
      </c>
      <c r="L8" s="46">
        <f>'A3-1'!N17</f>
        <v>79</v>
      </c>
      <c r="M8" s="68">
        <f>G8+J8</f>
        <v>420</v>
      </c>
      <c r="N8" s="64" t="s">
        <v>21</v>
      </c>
      <c r="O8" s="80">
        <f>I8+L8</f>
        <v>182</v>
      </c>
      <c r="P8" s="58"/>
      <c r="Q8" s="59"/>
      <c r="R8" s="60"/>
      <c r="S8" s="61"/>
      <c r="T8" s="62"/>
      <c r="U8" s="85"/>
      <c r="V8" s="174"/>
      <c r="W8" s="186"/>
      <c r="X8" s="3"/>
      <c r="Y8" s="3"/>
    </row>
    <row r="9" spans="1:25" ht="19.5" customHeight="1">
      <c r="A9" s="3"/>
      <c r="B9" s="169">
        <v>2</v>
      </c>
      <c r="C9" s="39"/>
      <c r="D9" s="81">
        <f>I6</f>
        <v>0</v>
      </c>
      <c r="E9" s="72" t="s">
        <v>21</v>
      </c>
      <c r="F9" s="73">
        <f>G6</f>
        <v>5</v>
      </c>
      <c r="G9" s="144"/>
      <c r="H9" s="136"/>
      <c r="I9" s="137"/>
      <c r="J9" s="71">
        <f>'A2-3'!R17</f>
        <v>5</v>
      </c>
      <c r="K9" s="72" t="s">
        <v>21</v>
      </c>
      <c r="L9" s="44">
        <f>'A2-3'!S17</f>
        <v>0</v>
      </c>
      <c r="M9" s="67"/>
      <c r="N9" s="48"/>
      <c r="O9" s="63"/>
      <c r="P9" s="49"/>
      <c r="Q9" s="48"/>
      <c r="R9" s="50"/>
      <c r="S9" s="47">
        <f>D9+J9</f>
        <v>5</v>
      </c>
      <c r="T9" s="51" t="s">
        <v>21</v>
      </c>
      <c r="U9" s="63">
        <f>F9+L9</f>
        <v>5</v>
      </c>
      <c r="V9" s="172">
        <v>4</v>
      </c>
      <c r="W9" s="184" t="s">
        <v>194</v>
      </c>
      <c r="X9" s="3"/>
      <c r="Y9" s="3"/>
    </row>
    <row r="10" spans="1:25" ht="19.5" customHeight="1">
      <c r="A10" s="3"/>
      <c r="B10" s="170"/>
      <c r="C10" s="40" t="s">
        <v>52</v>
      </c>
      <c r="D10" s="82">
        <f>I7</f>
        <v>0</v>
      </c>
      <c r="E10" s="75" t="s">
        <v>21</v>
      </c>
      <c r="F10" s="76">
        <f>G7</f>
        <v>10</v>
      </c>
      <c r="G10" s="145"/>
      <c r="H10" s="139"/>
      <c r="I10" s="140"/>
      <c r="J10" s="74">
        <f>'A2-3'!P17</f>
        <v>10</v>
      </c>
      <c r="K10" s="75" t="s">
        <v>21</v>
      </c>
      <c r="L10" s="45">
        <f>'A2-3'!Q17</f>
        <v>1</v>
      </c>
      <c r="M10" s="65"/>
      <c r="N10" s="52"/>
      <c r="O10" s="55"/>
      <c r="P10" s="53">
        <f>D10+J10</f>
        <v>10</v>
      </c>
      <c r="Q10" s="54" t="s">
        <v>21</v>
      </c>
      <c r="R10" s="55">
        <f>F10+L10</f>
        <v>11</v>
      </c>
      <c r="S10" s="56"/>
      <c r="T10" s="57"/>
      <c r="U10" s="84"/>
      <c r="V10" s="173"/>
      <c r="W10" s="185"/>
      <c r="X10" s="3"/>
      <c r="Y10" s="3"/>
    </row>
    <row r="11" spans="1:28" ht="19.5" customHeight="1" thickBot="1">
      <c r="A11" s="3"/>
      <c r="B11" s="171"/>
      <c r="C11" s="150" t="s">
        <v>53</v>
      </c>
      <c r="D11" s="83">
        <f>I8</f>
        <v>103</v>
      </c>
      <c r="E11" s="78" t="s">
        <v>21</v>
      </c>
      <c r="F11" s="79">
        <f>G8</f>
        <v>210</v>
      </c>
      <c r="G11" s="146"/>
      <c r="H11" s="142"/>
      <c r="I11" s="143"/>
      <c r="J11" s="77">
        <f>'A2-3'!N17</f>
        <v>230</v>
      </c>
      <c r="K11" s="78" t="s">
        <v>21</v>
      </c>
      <c r="L11" s="46">
        <f>'A2-3'!O17</f>
        <v>181</v>
      </c>
      <c r="M11" s="68">
        <f>D11+J11</f>
        <v>333</v>
      </c>
      <c r="N11" s="64" t="s">
        <v>21</v>
      </c>
      <c r="O11" s="80">
        <f>F11+L11</f>
        <v>391</v>
      </c>
      <c r="P11" s="58"/>
      <c r="Q11" s="59"/>
      <c r="R11" s="60"/>
      <c r="S11" s="61"/>
      <c r="T11" s="62"/>
      <c r="U11" s="85"/>
      <c r="V11" s="174"/>
      <c r="W11" s="186"/>
      <c r="X11" s="3"/>
      <c r="Y11" s="3"/>
      <c r="AA11" s="42"/>
      <c r="AB11" s="42"/>
    </row>
    <row r="12" spans="1:28" ht="19.5" customHeight="1">
      <c r="A12" s="3"/>
      <c r="B12" s="169">
        <v>3</v>
      </c>
      <c r="C12" s="39" t="s">
        <v>54</v>
      </c>
      <c r="D12" s="81">
        <f>L6</f>
        <v>0</v>
      </c>
      <c r="E12" s="72" t="s">
        <v>21</v>
      </c>
      <c r="F12" s="44">
        <f>J6</f>
        <v>5</v>
      </c>
      <c r="G12" s="71">
        <f>L9</f>
        <v>0</v>
      </c>
      <c r="H12" s="72" t="s">
        <v>21</v>
      </c>
      <c r="I12" s="73">
        <f>J9</f>
        <v>5</v>
      </c>
      <c r="J12" s="144"/>
      <c r="K12" s="136"/>
      <c r="L12" s="137"/>
      <c r="M12" s="67"/>
      <c r="N12" s="48"/>
      <c r="O12" s="63"/>
      <c r="P12" s="49"/>
      <c r="Q12" s="48"/>
      <c r="R12" s="50"/>
      <c r="S12" s="47">
        <f>D12+G12</f>
        <v>0</v>
      </c>
      <c r="T12" s="51" t="s">
        <v>21</v>
      </c>
      <c r="U12" s="63">
        <f>F12+I12</f>
        <v>10</v>
      </c>
      <c r="V12" s="172">
        <v>2</v>
      </c>
      <c r="W12" s="175" t="s">
        <v>193</v>
      </c>
      <c r="X12" s="3"/>
      <c r="Y12" s="41"/>
      <c r="AA12" s="42"/>
      <c r="AB12" s="42"/>
    </row>
    <row r="13" spans="1:28" ht="19.5" customHeight="1">
      <c r="A13" s="3"/>
      <c r="B13" s="170"/>
      <c r="C13" s="40" t="s">
        <v>55</v>
      </c>
      <c r="D13" s="82">
        <f>L7</f>
        <v>0</v>
      </c>
      <c r="E13" s="75" t="s">
        <v>21</v>
      </c>
      <c r="F13" s="45">
        <f>J7</f>
        <v>10</v>
      </c>
      <c r="G13" s="74">
        <f>L10</f>
        <v>1</v>
      </c>
      <c r="H13" s="75" t="s">
        <v>21</v>
      </c>
      <c r="I13" s="76">
        <f>J10</f>
        <v>10</v>
      </c>
      <c r="J13" s="145"/>
      <c r="K13" s="139"/>
      <c r="L13" s="140"/>
      <c r="M13" s="65"/>
      <c r="N13" s="52"/>
      <c r="O13" s="55"/>
      <c r="P13" s="53">
        <f>D13+G13</f>
        <v>1</v>
      </c>
      <c r="Q13" s="54" t="s">
        <v>21</v>
      </c>
      <c r="R13" s="55">
        <f>F13+I13</f>
        <v>20</v>
      </c>
      <c r="S13" s="56"/>
      <c r="T13" s="57"/>
      <c r="U13" s="84"/>
      <c r="V13" s="173"/>
      <c r="W13" s="176"/>
      <c r="X13" s="3"/>
      <c r="Y13" s="41"/>
      <c r="AA13" s="42"/>
      <c r="AB13" s="42"/>
    </row>
    <row r="14" spans="1:28" ht="19.5" customHeight="1" thickBot="1">
      <c r="A14" s="3"/>
      <c r="B14" s="171"/>
      <c r="C14" s="150" t="s">
        <v>56</v>
      </c>
      <c r="D14" s="83">
        <f>L8</f>
        <v>79</v>
      </c>
      <c r="E14" s="78" t="s">
        <v>21</v>
      </c>
      <c r="F14" s="46">
        <f>J8</f>
        <v>210</v>
      </c>
      <c r="G14" s="77">
        <f>L11</f>
        <v>181</v>
      </c>
      <c r="H14" s="78" t="s">
        <v>21</v>
      </c>
      <c r="I14" s="79">
        <f>J11</f>
        <v>230</v>
      </c>
      <c r="J14" s="145"/>
      <c r="K14" s="139"/>
      <c r="L14" s="140"/>
      <c r="M14" s="68">
        <f>D14+G14</f>
        <v>260</v>
      </c>
      <c r="N14" s="64" t="s">
        <v>21</v>
      </c>
      <c r="O14" s="80">
        <f>F14+I14</f>
        <v>440</v>
      </c>
      <c r="P14" s="58"/>
      <c r="Q14" s="59"/>
      <c r="R14" s="60"/>
      <c r="S14" s="61"/>
      <c r="T14" s="62"/>
      <c r="U14" s="85"/>
      <c r="V14" s="174"/>
      <c r="W14" s="177"/>
      <c r="X14" s="3"/>
      <c r="Y14" s="41"/>
      <c r="AA14" s="42"/>
      <c r="AB14" s="42"/>
    </row>
    <row r="15" spans="1:30" ht="12.75">
      <c r="A15" s="3"/>
      <c r="C15" s="3"/>
      <c r="D15" s="178" t="s">
        <v>34</v>
      </c>
      <c r="E15" s="179"/>
      <c r="F15" s="180"/>
      <c r="G15" s="181" t="s">
        <v>35</v>
      </c>
      <c r="H15" s="182"/>
      <c r="I15" s="183"/>
      <c r="J15" s="181" t="s">
        <v>36</v>
      </c>
      <c r="K15" s="182"/>
      <c r="L15" s="1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42"/>
      <c r="AB15" s="42"/>
      <c r="AC15" s="42"/>
      <c r="AD15" s="42"/>
    </row>
    <row r="16" spans="1:30" ht="12.75">
      <c r="A16" s="3"/>
      <c r="C16" s="147" t="s">
        <v>41</v>
      </c>
      <c r="D16" s="163" t="s">
        <v>38</v>
      </c>
      <c r="E16" s="164"/>
      <c r="F16" s="165"/>
      <c r="G16" s="163" t="s">
        <v>39</v>
      </c>
      <c r="H16" s="164"/>
      <c r="I16" s="165"/>
      <c r="J16" s="163" t="s">
        <v>40</v>
      </c>
      <c r="K16" s="164"/>
      <c r="L16" s="1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23"/>
      <c r="Y16" s="3"/>
      <c r="AC16" s="42"/>
      <c r="AD16" s="42"/>
    </row>
    <row r="17" spans="1:30" ht="12.75">
      <c r="A17" s="3"/>
      <c r="C17" s="3"/>
      <c r="D17" s="166" t="s">
        <v>22</v>
      </c>
      <c r="E17" s="167"/>
      <c r="F17" s="168"/>
      <c r="G17" s="166" t="s">
        <v>24</v>
      </c>
      <c r="H17" s="167"/>
      <c r="I17" s="168"/>
      <c r="J17" s="166" t="s">
        <v>25</v>
      </c>
      <c r="K17" s="167"/>
      <c r="L17" s="16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23"/>
      <c r="Y17" s="3"/>
      <c r="AC17" s="42"/>
      <c r="AD17" s="42"/>
    </row>
    <row r="18" spans="1:30" ht="12.75">
      <c r="A18" s="3"/>
      <c r="C18" s="23"/>
      <c r="D18" s="70"/>
      <c r="E18" s="70"/>
      <c r="F18" s="70"/>
      <c r="G18" s="70"/>
      <c r="H18" s="70"/>
      <c r="I18" s="70"/>
      <c r="J18" s="69"/>
      <c r="K18" s="69"/>
      <c r="L18" s="6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23"/>
      <c r="Y18" s="3"/>
      <c r="AC18" s="42"/>
      <c r="AD18" s="42"/>
    </row>
    <row r="19" spans="1:30" ht="12.75">
      <c r="A19" s="3"/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3"/>
      <c r="Y19" s="3"/>
      <c r="AC19" s="42"/>
      <c r="AD19" s="42"/>
    </row>
    <row r="20" spans="1:30" ht="12.75">
      <c r="A20" s="3"/>
      <c r="C20" s="23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"/>
      <c r="Y20" s="3"/>
      <c r="AD20" s="42"/>
    </row>
    <row r="21" spans="1:30" ht="12.75">
      <c r="A21" s="3"/>
      <c r="C21" s="3"/>
      <c r="D21" s="69"/>
      <c r="E21" s="69"/>
      <c r="F21" s="69"/>
      <c r="G21" s="69"/>
      <c r="H21" s="69"/>
      <c r="I21" s="69"/>
      <c r="J21" s="69"/>
      <c r="K21" s="69"/>
      <c r="L21" s="69"/>
      <c r="M21" s="23"/>
      <c r="N21" s="23"/>
      <c r="O21" s="23"/>
      <c r="P21" s="23"/>
      <c r="Q21" s="23"/>
      <c r="R21" s="3"/>
      <c r="S21" s="3"/>
      <c r="T21" s="3"/>
      <c r="U21" s="3"/>
      <c r="V21" s="3"/>
      <c r="W21" s="3"/>
      <c r="X21" s="3"/>
      <c r="Y21" s="3"/>
      <c r="AD21" s="4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3"/>
      <c r="V22" s="3"/>
      <c r="W22" s="3"/>
      <c r="X22" s="3"/>
      <c r="Y22" s="3"/>
      <c r="AD22" s="42"/>
    </row>
    <row r="23" spans="12:20" ht="12.75">
      <c r="L23" s="42"/>
      <c r="M23" s="42"/>
      <c r="N23" s="42"/>
      <c r="O23" s="42"/>
      <c r="P23" s="42"/>
      <c r="Q23" s="42"/>
      <c r="R23" s="42"/>
      <c r="S23" s="42"/>
      <c r="T23" s="42"/>
    </row>
    <row r="24" spans="28:29" ht="12.75">
      <c r="AB24" s="42"/>
      <c r="AC24" s="42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D12" sqref="D12:D16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2" t="s">
        <v>57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95" t="s">
        <v>58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27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111</v>
      </c>
      <c r="D12" s="107" t="s">
        <v>106</v>
      </c>
      <c r="E12" s="108">
        <v>21</v>
      </c>
      <c r="F12" s="109" t="s">
        <v>21</v>
      </c>
      <c r="G12" s="110">
        <v>14</v>
      </c>
      <c r="H12" s="108">
        <v>22</v>
      </c>
      <c r="I12" s="109" t="s">
        <v>21</v>
      </c>
      <c r="J12" s="110">
        <v>20</v>
      </c>
      <c r="K12" s="108"/>
      <c r="L12" s="109" t="s">
        <v>21</v>
      </c>
      <c r="M12" s="111"/>
      <c r="N12" s="112">
        <f>E12+H12+K12</f>
        <v>43</v>
      </c>
      <c r="O12" s="113">
        <f>G12+J12+M12</f>
        <v>34</v>
      </c>
      <c r="P12" s="114">
        <f>IF(E12&gt;G12,1,0)+IF(H12&gt;J12,1,0)+IF(K12&gt;M12,1,0)</f>
        <v>2</v>
      </c>
      <c r="Q12" s="115">
        <f>IF(E12&lt;G12,1,0)+IF(H12&lt;J12,1,0)+IF(K12&lt;M12,1,0)</f>
        <v>0</v>
      </c>
      <c r="R12" s="116">
        <f>IF(P12+Q12&lt;2,0,IF(P12&gt;Q12,1,0))</f>
        <v>1</v>
      </c>
      <c r="S12" s="117">
        <f>IF(P12+Q12&lt;2,0,IF(P12&lt;Q12,1,0))</f>
        <v>0</v>
      </c>
      <c r="T12" s="17" t="s">
        <v>124</v>
      </c>
    </row>
    <row r="13" spans="2:20" ht="30" customHeight="1">
      <c r="B13" s="105" t="s">
        <v>29</v>
      </c>
      <c r="C13" s="118" t="s">
        <v>112</v>
      </c>
      <c r="D13" s="118" t="s">
        <v>107</v>
      </c>
      <c r="E13" s="108">
        <v>21</v>
      </c>
      <c r="F13" s="119" t="s">
        <v>21</v>
      </c>
      <c r="G13" s="110">
        <v>19</v>
      </c>
      <c r="H13" s="108">
        <v>21</v>
      </c>
      <c r="I13" s="119" t="s">
        <v>21</v>
      </c>
      <c r="J13" s="110">
        <v>12</v>
      </c>
      <c r="K13" s="108"/>
      <c r="L13" s="119" t="s">
        <v>21</v>
      </c>
      <c r="M13" s="110"/>
      <c r="N13" s="112">
        <f>E13+H13+K13</f>
        <v>42</v>
      </c>
      <c r="O13" s="113">
        <f>G13+J13+M13</f>
        <v>31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 t="s">
        <v>122</v>
      </c>
    </row>
    <row r="14" spans="2:20" ht="30" customHeight="1">
      <c r="B14" s="105" t="s">
        <v>30</v>
      </c>
      <c r="C14" s="118" t="s">
        <v>113</v>
      </c>
      <c r="D14" s="118" t="s">
        <v>110</v>
      </c>
      <c r="E14" s="108">
        <v>21</v>
      </c>
      <c r="F14" s="119" t="s">
        <v>21</v>
      </c>
      <c r="G14" s="110">
        <v>13</v>
      </c>
      <c r="H14" s="108">
        <v>21</v>
      </c>
      <c r="I14" s="119" t="s">
        <v>21</v>
      </c>
      <c r="J14" s="110">
        <v>17</v>
      </c>
      <c r="K14" s="108"/>
      <c r="L14" s="119" t="s">
        <v>21</v>
      </c>
      <c r="M14" s="110"/>
      <c r="N14" s="112">
        <f>E14+H14+K14</f>
        <v>42</v>
      </c>
      <c r="O14" s="113">
        <f>G14+J14+M14</f>
        <v>30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 t="s">
        <v>124</v>
      </c>
    </row>
    <row r="15" spans="2:20" ht="30" customHeight="1">
      <c r="B15" s="105" t="s">
        <v>31</v>
      </c>
      <c r="C15" s="118" t="s">
        <v>114</v>
      </c>
      <c r="D15" s="118" t="s">
        <v>108</v>
      </c>
      <c r="E15" s="108">
        <v>21</v>
      </c>
      <c r="F15" s="119" t="s">
        <v>21</v>
      </c>
      <c r="G15" s="110">
        <v>10</v>
      </c>
      <c r="H15" s="108">
        <v>22</v>
      </c>
      <c r="I15" s="119" t="s">
        <v>21</v>
      </c>
      <c r="J15" s="110">
        <v>20</v>
      </c>
      <c r="K15" s="108"/>
      <c r="L15" s="119" t="s">
        <v>21</v>
      </c>
      <c r="M15" s="110"/>
      <c r="N15" s="112">
        <f>E15+H15+K15</f>
        <v>43</v>
      </c>
      <c r="O15" s="113">
        <f>G15+J15+M15</f>
        <v>30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 t="s">
        <v>132</v>
      </c>
    </row>
    <row r="16" spans="2:20" ht="30" customHeight="1" thickBot="1">
      <c r="B16" s="105" t="s">
        <v>32</v>
      </c>
      <c r="C16" s="118" t="s">
        <v>115</v>
      </c>
      <c r="D16" s="118" t="s">
        <v>109</v>
      </c>
      <c r="E16" s="108">
        <v>18</v>
      </c>
      <c r="F16" s="123" t="s">
        <v>21</v>
      </c>
      <c r="G16" s="110">
        <v>21</v>
      </c>
      <c r="H16" s="108">
        <v>21</v>
      </c>
      <c r="I16" s="123" t="s">
        <v>21</v>
      </c>
      <c r="J16" s="110">
        <v>19</v>
      </c>
      <c r="K16" s="108">
        <v>21</v>
      </c>
      <c r="L16" s="123" t="s">
        <v>21</v>
      </c>
      <c r="M16" s="124">
        <v>16</v>
      </c>
      <c r="N16" s="112">
        <f>E16+H16+K16</f>
        <v>60</v>
      </c>
      <c r="O16" s="113">
        <f>G16+J16+M16</f>
        <v>56</v>
      </c>
      <c r="P16" s="116">
        <f>IF(E16&gt;G16,1,0)+IF(H16&gt;J16,1,0)+IF(K16&gt;M16,1,0)</f>
        <v>2</v>
      </c>
      <c r="Q16" s="125">
        <f>IF(E16&lt;G16,1,0)+IF(H16&lt;J16,1,0)+IF(K16&lt;M16,1,0)</f>
        <v>1</v>
      </c>
      <c r="R16" s="122">
        <f>IF(P16+Q16&lt;2,0,IF(P16&gt;Q16,1,0))</f>
        <v>1</v>
      </c>
      <c r="S16" s="121">
        <f>IF(P16+Q16&lt;2,0,IF(P16&lt;Q16,1,0))</f>
        <v>0</v>
      </c>
      <c r="T16" s="17" t="s">
        <v>124</v>
      </c>
    </row>
    <row r="17" spans="2:20" ht="34.5" customHeight="1" thickBot="1">
      <c r="B17" s="126" t="s">
        <v>10</v>
      </c>
      <c r="C17" s="127" t="s">
        <v>147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230</v>
      </c>
      <c r="O17" s="33">
        <f t="shared" si="0"/>
        <v>181</v>
      </c>
      <c r="P17" s="32">
        <f t="shared" si="0"/>
        <v>10</v>
      </c>
      <c r="Q17" s="34">
        <f t="shared" si="0"/>
        <v>1</v>
      </c>
      <c r="R17" s="32">
        <f t="shared" si="0"/>
        <v>5</v>
      </c>
      <c r="S17" s="33">
        <f t="shared" si="0"/>
        <v>0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3" t="s">
        <v>87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57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59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133</v>
      </c>
      <c r="D12" s="107" t="s">
        <v>111</v>
      </c>
      <c r="E12" s="108">
        <v>21</v>
      </c>
      <c r="F12" s="109" t="s">
        <v>21</v>
      </c>
      <c r="G12" s="110">
        <v>18</v>
      </c>
      <c r="H12" s="108">
        <v>21</v>
      </c>
      <c r="I12" s="109" t="s">
        <v>21</v>
      </c>
      <c r="J12" s="110">
        <v>6</v>
      </c>
      <c r="K12" s="108"/>
      <c r="L12" s="109" t="s">
        <v>21</v>
      </c>
      <c r="M12" s="111"/>
      <c r="N12" s="112">
        <f>E12+H12+K12</f>
        <v>42</v>
      </c>
      <c r="O12" s="113">
        <f>G12+J12+M12</f>
        <v>24</v>
      </c>
      <c r="P12" s="114">
        <f>IF(E12&gt;G12,1,0)+IF(H12&gt;J12,1,0)+IF(K12&gt;M12,1,0)</f>
        <v>2</v>
      </c>
      <c r="Q12" s="115">
        <f>IF(E12&lt;G12,1,0)+IF(H12&lt;J12,1,0)+IF(K12&lt;M12,1,0)</f>
        <v>0</v>
      </c>
      <c r="R12" s="116">
        <f>IF(P12+Q12&lt;2,0,IF(P12&gt;Q12,1,0))</f>
        <v>1</v>
      </c>
      <c r="S12" s="117">
        <f>IF(P12+Q12&lt;2,0,IF(P12&lt;Q12,1,0))</f>
        <v>0</v>
      </c>
      <c r="T12" s="17"/>
    </row>
    <row r="13" spans="2:20" ht="30" customHeight="1">
      <c r="B13" s="105" t="s">
        <v>29</v>
      </c>
      <c r="C13" s="118" t="s">
        <v>134</v>
      </c>
      <c r="D13" s="118" t="s">
        <v>112</v>
      </c>
      <c r="E13" s="108">
        <v>21</v>
      </c>
      <c r="F13" s="119" t="s">
        <v>21</v>
      </c>
      <c r="G13" s="110">
        <v>16</v>
      </c>
      <c r="H13" s="108">
        <v>21</v>
      </c>
      <c r="I13" s="119" t="s">
        <v>21</v>
      </c>
      <c r="J13" s="110">
        <v>16</v>
      </c>
      <c r="K13" s="108"/>
      <c r="L13" s="119" t="s">
        <v>21</v>
      </c>
      <c r="M13" s="110"/>
      <c r="N13" s="112">
        <f>E13+H13+K13</f>
        <v>42</v>
      </c>
      <c r="O13" s="113">
        <f>G13+J13+M13</f>
        <v>32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/>
    </row>
    <row r="14" spans="2:20" ht="30" customHeight="1">
      <c r="B14" s="105" t="s">
        <v>30</v>
      </c>
      <c r="C14" s="118" t="s">
        <v>135</v>
      </c>
      <c r="D14" s="118" t="s">
        <v>113</v>
      </c>
      <c r="E14" s="108">
        <v>21</v>
      </c>
      <c r="F14" s="119" t="s">
        <v>21</v>
      </c>
      <c r="G14" s="110">
        <v>1</v>
      </c>
      <c r="H14" s="108">
        <v>21</v>
      </c>
      <c r="I14" s="119" t="s">
        <v>21</v>
      </c>
      <c r="J14" s="110">
        <v>8</v>
      </c>
      <c r="K14" s="108"/>
      <c r="L14" s="119" t="s">
        <v>21</v>
      </c>
      <c r="M14" s="110"/>
      <c r="N14" s="112">
        <f>E14+H14+K14</f>
        <v>42</v>
      </c>
      <c r="O14" s="113">
        <f>G14+J14+M14</f>
        <v>9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136</v>
      </c>
      <c r="D15" s="118" t="s">
        <v>114</v>
      </c>
      <c r="E15" s="108">
        <v>21</v>
      </c>
      <c r="F15" s="119" t="s">
        <v>21</v>
      </c>
      <c r="G15" s="110">
        <v>10</v>
      </c>
      <c r="H15" s="108">
        <v>21</v>
      </c>
      <c r="I15" s="119" t="s">
        <v>21</v>
      </c>
      <c r="J15" s="110">
        <v>9</v>
      </c>
      <c r="K15" s="108"/>
      <c r="L15" s="119" t="s">
        <v>21</v>
      </c>
      <c r="M15" s="110"/>
      <c r="N15" s="112">
        <f>E15+H15+K15</f>
        <v>42</v>
      </c>
      <c r="O15" s="113">
        <f>G15+J15+M15</f>
        <v>19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174</v>
      </c>
      <c r="D16" s="118" t="s">
        <v>115</v>
      </c>
      <c r="E16" s="108">
        <v>21</v>
      </c>
      <c r="F16" s="123" t="s">
        <v>21</v>
      </c>
      <c r="G16" s="110">
        <v>6</v>
      </c>
      <c r="H16" s="108">
        <v>21</v>
      </c>
      <c r="I16" s="123" t="s">
        <v>21</v>
      </c>
      <c r="J16" s="110">
        <v>13</v>
      </c>
      <c r="K16" s="108"/>
      <c r="L16" s="123" t="s">
        <v>21</v>
      </c>
      <c r="M16" s="124"/>
      <c r="N16" s="112">
        <f>E16+H16+K16</f>
        <v>42</v>
      </c>
      <c r="O16" s="113">
        <f>G16+J16+M16</f>
        <v>19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127" t="s">
        <v>173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210</v>
      </c>
      <c r="O17" s="33">
        <f t="shared" si="0"/>
        <v>103</v>
      </c>
      <c r="P17" s="32">
        <f t="shared" si="0"/>
        <v>10</v>
      </c>
      <c r="Q17" s="34">
        <f t="shared" si="0"/>
        <v>0</v>
      </c>
      <c r="R17" s="32">
        <f t="shared" si="0"/>
        <v>5</v>
      </c>
      <c r="S17" s="33">
        <f t="shared" si="0"/>
        <v>0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1" t="s">
        <v>58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87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60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106</v>
      </c>
      <c r="D12" s="107" t="s">
        <v>155</v>
      </c>
      <c r="E12" s="108">
        <v>10</v>
      </c>
      <c r="F12" s="109" t="s">
        <v>21</v>
      </c>
      <c r="G12" s="110">
        <v>21</v>
      </c>
      <c r="H12" s="108">
        <v>6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16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152</v>
      </c>
      <c r="D13" s="118" t="s">
        <v>156</v>
      </c>
      <c r="E13" s="108">
        <v>7</v>
      </c>
      <c r="F13" s="119" t="s">
        <v>21</v>
      </c>
      <c r="G13" s="110">
        <v>21</v>
      </c>
      <c r="H13" s="108">
        <v>7</v>
      </c>
      <c r="I13" s="119" t="s">
        <v>21</v>
      </c>
      <c r="J13" s="110">
        <v>21</v>
      </c>
      <c r="K13" s="108"/>
      <c r="L13" s="119" t="s">
        <v>21</v>
      </c>
      <c r="M13" s="110"/>
      <c r="N13" s="112">
        <f>E13+H13+K13</f>
        <v>14</v>
      </c>
      <c r="O13" s="113">
        <f>G13+J13+M13</f>
        <v>42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153</v>
      </c>
      <c r="D14" s="118" t="s">
        <v>157</v>
      </c>
      <c r="E14" s="108">
        <v>5</v>
      </c>
      <c r="F14" s="119" t="s">
        <v>21</v>
      </c>
      <c r="G14" s="110">
        <v>21</v>
      </c>
      <c r="H14" s="108">
        <v>9</v>
      </c>
      <c r="I14" s="119" t="s">
        <v>21</v>
      </c>
      <c r="J14" s="110">
        <v>21</v>
      </c>
      <c r="K14" s="108"/>
      <c r="L14" s="119" t="s">
        <v>21</v>
      </c>
      <c r="M14" s="110"/>
      <c r="N14" s="112">
        <f>E14+H14+K14</f>
        <v>14</v>
      </c>
      <c r="O14" s="113">
        <f>G14+J14+M14</f>
        <v>42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154</v>
      </c>
      <c r="D15" s="118" t="s">
        <v>158</v>
      </c>
      <c r="E15" s="108">
        <v>13</v>
      </c>
      <c r="F15" s="119" t="s">
        <v>21</v>
      </c>
      <c r="G15" s="110">
        <v>21</v>
      </c>
      <c r="H15" s="108">
        <v>7</v>
      </c>
      <c r="I15" s="119" t="s">
        <v>21</v>
      </c>
      <c r="J15" s="110">
        <v>21</v>
      </c>
      <c r="K15" s="108"/>
      <c r="L15" s="119" t="s">
        <v>21</v>
      </c>
      <c r="M15" s="110"/>
      <c r="N15" s="112">
        <f>E15+H15+K15</f>
        <v>20</v>
      </c>
      <c r="O15" s="113">
        <f>G15+J15+M15</f>
        <v>42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179</v>
      </c>
      <c r="D16" s="118" t="s">
        <v>159</v>
      </c>
      <c r="E16" s="108">
        <v>2</v>
      </c>
      <c r="F16" s="123" t="s">
        <v>21</v>
      </c>
      <c r="G16" s="110">
        <v>21</v>
      </c>
      <c r="H16" s="108">
        <v>13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15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127" t="s">
        <v>173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79</v>
      </c>
      <c r="O17" s="33">
        <f t="shared" si="0"/>
        <v>210</v>
      </c>
      <c r="P17" s="32">
        <f t="shared" si="0"/>
        <v>0</v>
      </c>
      <c r="Q17" s="34">
        <f t="shared" si="0"/>
        <v>10</v>
      </c>
      <c r="R17" s="32">
        <f t="shared" si="0"/>
        <v>0</v>
      </c>
      <c r="S17" s="33">
        <f t="shared" si="0"/>
        <v>5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3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3" max="23" width="10.25390625" style="0" customWidth="1"/>
    <col min="24" max="24" width="2.75390625" style="0" customWidth="1"/>
  </cols>
  <sheetData>
    <row r="1" ht="8.25" customHeight="1"/>
    <row r="2" spans="1:25" ht="27">
      <c r="A2" s="3"/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/>
      <c r="Y2" s="3"/>
    </row>
    <row r="3" spans="1:25" ht="65.25" customHeight="1">
      <c r="A3" s="3"/>
      <c r="B3" s="36"/>
      <c r="C3" s="88"/>
      <c r="D3" s="36"/>
      <c r="E3" s="36"/>
      <c r="F3" s="35"/>
      <c r="G3" s="35"/>
      <c r="H3" s="35"/>
      <c r="I3" s="36"/>
      <c r="J3" s="36"/>
      <c r="K3" s="36"/>
      <c r="L3" s="187" t="s">
        <v>42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5" customFormat="1" ht="30" customHeight="1" thickBot="1" thickTop="1">
      <c r="B5" s="133"/>
      <c r="C5" s="134" t="s">
        <v>61</v>
      </c>
      <c r="D5" s="188">
        <v>1</v>
      </c>
      <c r="E5" s="189"/>
      <c r="F5" s="190"/>
      <c r="G5" s="191">
        <v>2</v>
      </c>
      <c r="H5" s="189"/>
      <c r="I5" s="190"/>
      <c r="J5" s="191">
        <v>3</v>
      </c>
      <c r="K5" s="189"/>
      <c r="L5" s="190"/>
      <c r="M5" s="192" t="s">
        <v>47</v>
      </c>
      <c r="N5" s="193"/>
      <c r="O5" s="194"/>
      <c r="P5" s="193" t="s">
        <v>46</v>
      </c>
      <c r="Q5" s="193"/>
      <c r="R5" s="194"/>
      <c r="S5" s="195" t="s">
        <v>45</v>
      </c>
      <c r="T5" s="193"/>
      <c r="U5" s="194"/>
      <c r="V5" s="37" t="s">
        <v>44</v>
      </c>
      <c r="W5" s="38" t="s">
        <v>43</v>
      </c>
    </row>
    <row r="6" spans="1:25" ht="19.5" customHeight="1">
      <c r="A6" s="3"/>
      <c r="B6" s="169">
        <v>1</v>
      </c>
      <c r="C6" s="39" t="s">
        <v>62</v>
      </c>
      <c r="D6" s="135"/>
      <c r="E6" s="136"/>
      <c r="F6" s="137"/>
      <c r="G6" s="71">
        <f>'B1-2'!R17</f>
        <v>3</v>
      </c>
      <c r="H6" s="72" t="s">
        <v>21</v>
      </c>
      <c r="I6" s="44">
        <f>'B1-2'!S17</f>
        <v>2</v>
      </c>
      <c r="J6" s="71">
        <f>'B3-1'!S17</f>
        <v>3</v>
      </c>
      <c r="K6" s="72" t="s">
        <v>21</v>
      </c>
      <c r="L6" s="44">
        <f>'B3-1'!R17</f>
        <v>2</v>
      </c>
      <c r="M6" s="67"/>
      <c r="N6" s="48"/>
      <c r="O6" s="63"/>
      <c r="P6" s="49"/>
      <c r="Q6" s="48"/>
      <c r="R6" s="50"/>
      <c r="S6" s="47">
        <f>G6+J6</f>
        <v>6</v>
      </c>
      <c r="T6" s="51" t="s">
        <v>21</v>
      </c>
      <c r="U6" s="63">
        <f>I6+L6</f>
        <v>4</v>
      </c>
      <c r="V6" s="172">
        <v>6</v>
      </c>
      <c r="W6" s="184" t="s">
        <v>192</v>
      </c>
      <c r="X6" s="3"/>
      <c r="Y6" s="3"/>
    </row>
    <row r="7" spans="1:25" ht="19.5" customHeight="1">
      <c r="A7" s="3"/>
      <c r="B7" s="170"/>
      <c r="C7" s="40" t="s">
        <v>23</v>
      </c>
      <c r="D7" s="138"/>
      <c r="E7" s="139"/>
      <c r="F7" s="140"/>
      <c r="G7" s="74">
        <f>'B1-2'!P17</f>
        <v>7</v>
      </c>
      <c r="H7" s="75" t="s">
        <v>21</v>
      </c>
      <c r="I7" s="45">
        <f>'B1-2'!Q17</f>
        <v>4</v>
      </c>
      <c r="J7" s="74">
        <f>'B3-1'!Q17</f>
        <v>6</v>
      </c>
      <c r="K7" s="75" t="s">
        <v>21</v>
      </c>
      <c r="L7" s="45">
        <f>'B3-1'!P17</f>
        <v>5</v>
      </c>
      <c r="M7" s="65"/>
      <c r="N7" s="52"/>
      <c r="O7" s="55"/>
      <c r="P7" s="53">
        <f>G7+J7</f>
        <v>13</v>
      </c>
      <c r="Q7" s="54" t="s">
        <v>21</v>
      </c>
      <c r="R7" s="55">
        <f>I7+L7</f>
        <v>9</v>
      </c>
      <c r="S7" s="56"/>
      <c r="T7" s="57"/>
      <c r="U7" s="84"/>
      <c r="V7" s="173"/>
      <c r="W7" s="185"/>
      <c r="X7" s="3"/>
      <c r="Y7" s="3"/>
    </row>
    <row r="8" spans="1:25" ht="19.5" customHeight="1" thickBot="1">
      <c r="A8" s="3"/>
      <c r="B8" s="171"/>
      <c r="C8" s="150" t="s">
        <v>63</v>
      </c>
      <c r="D8" s="141"/>
      <c r="E8" s="142"/>
      <c r="F8" s="143"/>
      <c r="G8" s="77">
        <f>'B1-2'!N17</f>
        <v>210</v>
      </c>
      <c r="H8" s="78" t="s">
        <v>21</v>
      </c>
      <c r="I8" s="46">
        <f>'B1-2'!O17</f>
        <v>155</v>
      </c>
      <c r="J8" s="77">
        <f>'B3-1'!O17</f>
        <v>203</v>
      </c>
      <c r="K8" s="78" t="s">
        <v>21</v>
      </c>
      <c r="L8" s="46">
        <f>'B3-1'!N17</f>
        <v>192</v>
      </c>
      <c r="M8" s="68">
        <f>G8+J8</f>
        <v>413</v>
      </c>
      <c r="N8" s="64" t="s">
        <v>21</v>
      </c>
      <c r="O8" s="80">
        <f>I8+L8</f>
        <v>347</v>
      </c>
      <c r="P8" s="58"/>
      <c r="Q8" s="59"/>
      <c r="R8" s="60"/>
      <c r="S8" s="61"/>
      <c r="T8" s="62"/>
      <c r="U8" s="85"/>
      <c r="V8" s="174"/>
      <c r="W8" s="186"/>
      <c r="X8" s="3"/>
      <c r="Y8" s="3"/>
    </row>
    <row r="9" spans="1:25" ht="19.5" customHeight="1">
      <c r="A9" s="3"/>
      <c r="B9" s="169">
        <v>2</v>
      </c>
      <c r="C9" s="39" t="s">
        <v>64</v>
      </c>
      <c r="D9" s="81">
        <f>I6</f>
        <v>2</v>
      </c>
      <c r="E9" s="72" t="s">
        <v>21</v>
      </c>
      <c r="F9" s="73">
        <f>G6</f>
        <v>3</v>
      </c>
      <c r="G9" s="144"/>
      <c r="H9" s="136"/>
      <c r="I9" s="137"/>
      <c r="J9" s="71">
        <f>'B2-3'!R17</f>
        <v>0</v>
      </c>
      <c r="K9" s="72" t="s">
        <v>21</v>
      </c>
      <c r="L9" s="44">
        <f>'B2-3'!S17</f>
        <v>5</v>
      </c>
      <c r="M9" s="67"/>
      <c r="N9" s="48"/>
      <c r="O9" s="63"/>
      <c r="P9" s="49"/>
      <c r="Q9" s="48"/>
      <c r="R9" s="50"/>
      <c r="S9" s="47">
        <f>D9+J9</f>
        <v>2</v>
      </c>
      <c r="T9" s="51" t="s">
        <v>21</v>
      </c>
      <c r="U9" s="63">
        <f>F9+L9</f>
        <v>8</v>
      </c>
      <c r="V9" s="172">
        <v>2</v>
      </c>
      <c r="W9" s="184" t="s">
        <v>193</v>
      </c>
      <c r="X9" s="3"/>
      <c r="Y9" s="3"/>
    </row>
    <row r="10" spans="1:25" ht="19.5" customHeight="1">
      <c r="A10" s="3"/>
      <c r="B10" s="170"/>
      <c r="C10" s="40" t="s">
        <v>65</v>
      </c>
      <c r="D10" s="82">
        <f>I7</f>
        <v>4</v>
      </c>
      <c r="E10" s="75" t="s">
        <v>21</v>
      </c>
      <c r="F10" s="76">
        <f>G7</f>
        <v>7</v>
      </c>
      <c r="G10" s="145"/>
      <c r="H10" s="139"/>
      <c r="I10" s="140"/>
      <c r="J10" s="74">
        <f>'B2-3'!P17</f>
        <v>0</v>
      </c>
      <c r="K10" s="75" t="s">
        <v>21</v>
      </c>
      <c r="L10" s="45">
        <f>'B2-3'!Q17</f>
        <v>10</v>
      </c>
      <c r="M10" s="65"/>
      <c r="N10" s="52"/>
      <c r="O10" s="55"/>
      <c r="P10" s="53">
        <f>D10+J10</f>
        <v>4</v>
      </c>
      <c r="Q10" s="54" t="s">
        <v>21</v>
      </c>
      <c r="R10" s="55">
        <f>F10+L10</f>
        <v>17</v>
      </c>
      <c r="S10" s="56"/>
      <c r="T10" s="57"/>
      <c r="U10" s="84"/>
      <c r="V10" s="173"/>
      <c r="W10" s="185"/>
      <c r="X10" s="3"/>
      <c r="Y10" s="3"/>
    </row>
    <row r="11" spans="1:28" ht="19.5" customHeight="1" thickBot="1">
      <c r="A11" s="3"/>
      <c r="B11" s="171"/>
      <c r="C11" s="150" t="s">
        <v>66</v>
      </c>
      <c r="D11" s="83">
        <f>I8</f>
        <v>155</v>
      </c>
      <c r="E11" s="78" t="s">
        <v>21</v>
      </c>
      <c r="F11" s="79">
        <f>G8</f>
        <v>210</v>
      </c>
      <c r="G11" s="146"/>
      <c r="H11" s="142"/>
      <c r="I11" s="143"/>
      <c r="J11" s="77">
        <f>'B2-3'!N17</f>
        <v>128</v>
      </c>
      <c r="K11" s="78" t="s">
        <v>21</v>
      </c>
      <c r="L11" s="46">
        <f>'B2-3'!O17</f>
        <v>210</v>
      </c>
      <c r="M11" s="68">
        <f>D11+J11</f>
        <v>283</v>
      </c>
      <c r="N11" s="64" t="s">
        <v>21</v>
      </c>
      <c r="O11" s="80">
        <f>F11+L11</f>
        <v>420</v>
      </c>
      <c r="P11" s="58"/>
      <c r="Q11" s="59"/>
      <c r="R11" s="60"/>
      <c r="S11" s="61"/>
      <c r="T11" s="62"/>
      <c r="U11" s="85"/>
      <c r="V11" s="174"/>
      <c r="W11" s="186"/>
      <c r="X11" s="3"/>
      <c r="Y11" s="3"/>
      <c r="AA11" s="42"/>
      <c r="AB11" s="42"/>
    </row>
    <row r="12" spans="1:28" ht="19.5" customHeight="1">
      <c r="A12" s="3"/>
      <c r="B12" s="169">
        <v>3</v>
      </c>
      <c r="C12" s="39"/>
      <c r="D12" s="81">
        <f>L6</f>
        <v>2</v>
      </c>
      <c r="E12" s="72" t="s">
        <v>21</v>
      </c>
      <c r="F12" s="44">
        <f>J6</f>
        <v>3</v>
      </c>
      <c r="G12" s="71">
        <f>L9</f>
        <v>5</v>
      </c>
      <c r="H12" s="72" t="s">
        <v>21</v>
      </c>
      <c r="I12" s="73">
        <f>J9</f>
        <v>0</v>
      </c>
      <c r="J12" s="144"/>
      <c r="K12" s="136"/>
      <c r="L12" s="137"/>
      <c r="M12" s="67"/>
      <c r="N12" s="48"/>
      <c r="O12" s="63"/>
      <c r="P12" s="49"/>
      <c r="Q12" s="48"/>
      <c r="R12" s="50"/>
      <c r="S12" s="47">
        <f>D12+G12</f>
        <v>7</v>
      </c>
      <c r="T12" s="51" t="s">
        <v>21</v>
      </c>
      <c r="U12" s="63">
        <f>F12+I12</f>
        <v>3</v>
      </c>
      <c r="V12" s="172">
        <v>4</v>
      </c>
      <c r="W12" s="175" t="s">
        <v>194</v>
      </c>
      <c r="X12" s="3"/>
      <c r="Y12" s="41"/>
      <c r="AA12" s="42"/>
      <c r="AB12" s="42"/>
    </row>
    <row r="13" spans="1:28" ht="19.5" customHeight="1">
      <c r="A13" s="3"/>
      <c r="B13" s="170"/>
      <c r="C13" s="40" t="s">
        <v>67</v>
      </c>
      <c r="D13" s="82">
        <f>L7</f>
        <v>5</v>
      </c>
      <c r="E13" s="75" t="s">
        <v>21</v>
      </c>
      <c r="F13" s="45">
        <f>J7</f>
        <v>6</v>
      </c>
      <c r="G13" s="74">
        <f>L10</f>
        <v>10</v>
      </c>
      <c r="H13" s="75" t="s">
        <v>21</v>
      </c>
      <c r="I13" s="76">
        <f>J10</f>
        <v>0</v>
      </c>
      <c r="J13" s="145"/>
      <c r="K13" s="139"/>
      <c r="L13" s="140"/>
      <c r="M13" s="65"/>
      <c r="N13" s="52"/>
      <c r="O13" s="55"/>
      <c r="P13" s="53">
        <f>D13+G13</f>
        <v>15</v>
      </c>
      <c r="Q13" s="54" t="s">
        <v>21</v>
      </c>
      <c r="R13" s="55">
        <f>F13+I13</f>
        <v>6</v>
      </c>
      <c r="S13" s="56"/>
      <c r="T13" s="57"/>
      <c r="U13" s="84"/>
      <c r="V13" s="173"/>
      <c r="W13" s="176"/>
      <c r="X13" s="3"/>
      <c r="Y13" s="41"/>
      <c r="AA13" s="42"/>
      <c r="AB13" s="42"/>
    </row>
    <row r="14" spans="1:28" ht="19.5" customHeight="1" thickBot="1">
      <c r="A14" s="3"/>
      <c r="B14" s="171"/>
      <c r="C14" s="150" t="s">
        <v>53</v>
      </c>
      <c r="D14" s="83">
        <f>L8</f>
        <v>192</v>
      </c>
      <c r="E14" s="78" t="s">
        <v>21</v>
      </c>
      <c r="F14" s="46">
        <f>J8</f>
        <v>203</v>
      </c>
      <c r="G14" s="77">
        <f>L11</f>
        <v>210</v>
      </c>
      <c r="H14" s="78" t="s">
        <v>21</v>
      </c>
      <c r="I14" s="79">
        <f>J11</f>
        <v>128</v>
      </c>
      <c r="J14" s="145"/>
      <c r="K14" s="139"/>
      <c r="L14" s="140"/>
      <c r="M14" s="68">
        <f>D14+G14</f>
        <v>402</v>
      </c>
      <c r="N14" s="64" t="s">
        <v>21</v>
      </c>
      <c r="O14" s="80">
        <f>F14+I14</f>
        <v>331</v>
      </c>
      <c r="P14" s="58"/>
      <c r="Q14" s="59"/>
      <c r="R14" s="60"/>
      <c r="S14" s="61"/>
      <c r="T14" s="62"/>
      <c r="U14" s="85"/>
      <c r="V14" s="174"/>
      <c r="W14" s="177"/>
      <c r="X14" s="3"/>
      <c r="Y14" s="41"/>
      <c r="AA14" s="42"/>
      <c r="AB14" s="42"/>
    </row>
    <row r="15" spans="1:30" ht="12.75">
      <c r="A15" s="3"/>
      <c r="C15" s="3"/>
      <c r="D15" s="178" t="s">
        <v>34</v>
      </c>
      <c r="E15" s="179"/>
      <c r="F15" s="180"/>
      <c r="G15" s="181" t="s">
        <v>35</v>
      </c>
      <c r="H15" s="182"/>
      <c r="I15" s="183"/>
      <c r="J15" s="181" t="s">
        <v>36</v>
      </c>
      <c r="K15" s="182"/>
      <c r="L15" s="1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42"/>
      <c r="AB15" s="42"/>
      <c r="AC15" s="42"/>
      <c r="AD15" s="42"/>
    </row>
    <row r="16" spans="1:30" ht="12.75">
      <c r="A16" s="3"/>
      <c r="C16" s="147" t="s">
        <v>41</v>
      </c>
      <c r="D16" s="163" t="s">
        <v>38</v>
      </c>
      <c r="E16" s="164"/>
      <c r="F16" s="165"/>
      <c r="G16" s="163" t="s">
        <v>39</v>
      </c>
      <c r="H16" s="164"/>
      <c r="I16" s="165"/>
      <c r="J16" s="163" t="s">
        <v>40</v>
      </c>
      <c r="K16" s="164"/>
      <c r="L16" s="1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23"/>
      <c r="Y16" s="3"/>
      <c r="AC16" s="42"/>
      <c r="AD16" s="42"/>
    </row>
    <row r="17" spans="1:30" ht="12.75">
      <c r="A17" s="3"/>
      <c r="C17" s="3"/>
      <c r="D17" s="166" t="s">
        <v>22</v>
      </c>
      <c r="E17" s="167"/>
      <c r="F17" s="168"/>
      <c r="G17" s="166" t="s">
        <v>24</v>
      </c>
      <c r="H17" s="167"/>
      <c r="I17" s="168"/>
      <c r="J17" s="166" t="s">
        <v>25</v>
      </c>
      <c r="K17" s="167"/>
      <c r="L17" s="16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23"/>
      <c r="Y17" s="3"/>
      <c r="AC17" s="42"/>
      <c r="AD17" s="42"/>
    </row>
    <row r="18" spans="1:30" ht="12.75">
      <c r="A18" s="3"/>
      <c r="C18" s="23"/>
      <c r="D18" s="70"/>
      <c r="E18" s="70"/>
      <c r="F18" s="70"/>
      <c r="G18" s="70"/>
      <c r="H18" s="70"/>
      <c r="I18" s="70"/>
      <c r="J18" s="69"/>
      <c r="K18" s="69"/>
      <c r="L18" s="6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23"/>
      <c r="Y18" s="3"/>
      <c r="AC18" s="42"/>
      <c r="AD18" s="42"/>
    </row>
    <row r="19" spans="1:30" ht="12.75">
      <c r="A19" s="3"/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3"/>
      <c r="Y19" s="3"/>
      <c r="AC19" s="42"/>
      <c r="AD19" s="42"/>
    </row>
    <row r="20" spans="1:30" ht="12.75">
      <c r="A20" s="3"/>
      <c r="C20" s="23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"/>
      <c r="Y20" s="3"/>
      <c r="AD20" s="42"/>
    </row>
    <row r="21" spans="1:30" ht="12.75">
      <c r="A21" s="3"/>
      <c r="C21" s="3"/>
      <c r="D21" s="69"/>
      <c r="E21" s="69"/>
      <c r="F21" s="69"/>
      <c r="G21" s="69"/>
      <c r="H21" s="69"/>
      <c r="I21" s="69"/>
      <c r="J21" s="69"/>
      <c r="K21" s="69"/>
      <c r="L21" s="69"/>
      <c r="M21" s="23"/>
      <c r="N21" s="23"/>
      <c r="O21" s="23"/>
      <c r="P21" s="23"/>
      <c r="Q21" s="23"/>
      <c r="R21" s="3"/>
      <c r="S21" s="3"/>
      <c r="T21" s="3"/>
      <c r="U21" s="3"/>
      <c r="V21" s="3"/>
      <c r="W21" s="3"/>
      <c r="X21" s="3"/>
      <c r="Y21" s="3"/>
      <c r="AD21" s="4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3"/>
      <c r="V22" s="3"/>
      <c r="W22" s="3"/>
      <c r="X22" s="3"/>
      <c r="Y22" s="3"/>
      <c r="AD22" s="42"/>
    </row>
    <row r="23" spans="12:20" ht="12.75">
      <c r="L23" s="42"/>
      <c r="M23" s="42"/>
      <c r="N23" s="42"/>
      <c r="O23" s="42"/>
      <c r="P23" s="42"/>
      <c r="Q23" s="42"/>
      <c r="R23" s="42"/>
      <c r="S23" s="42"/>
      <c r="T23" s="42"/>
    </row>
    <row r="24" spans="28:29" ht="12.75">
      <c r="AB24" s="42"/>
      <c r="AC24" s="42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7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2" t="s">
        <v>75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95" t="s">
        <v>77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68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97</v>
      </c>
      <c r="D12" s="107" t="s">
        <v>92</v>
      </c>
      <c r="E12" s="108">
        <v>11</v>
      </c>
      <c r="F12" s="109" t="s">
        <v>21</v>
      </c>
      <c r="G12" s="110">
        <v>21</v>
      </c>
      <c r="H12" s="108">
        <v>14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25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 t="s">
        <v>125</v>
      </c>
    </row>
    <row r="13" spans="2:20" ht="30" customHeight="1">
      <c r="B13" s="105" t="s">
        <v>29</v>
      </c>
      <c r="C13" s="118" t="s">
        <v>96</v>
      </c>
      <c r="D13" s="118" t="s">
        <v>91</v>
      </c>
      <c r="E13" s="108">
        <v>19</v>
      </c>
      <c r="F13" s="119" t="s">
        <v>21</v>
      </c>
      <c r="G13" s="110">
        <v>21</v>
      </c>
      <c r="H13" s="108">
        <v>16</v>
      </c>
      <c r="I13" s="119" t="s">
        <v>21</v>
      </c>
      <c r="J13" s="110">
        <v>21</v>
      </c>
      <c r="K13" s="108"/>
      <c r="L13" s="119" t="s">
        <v>21</v>
      </c>
      <c r="M13" s="110"/>
      <c r="N13" s="112">
        <f>E13+H13+K13</f>
        <v>35</v>
      </c>
      <c r="O13" s="113">
        <f>G13+J13+M13</f>
        <v>42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 t="s">
        <v>121</v>
      </c>
    </row>
    <row r="14" spans="2:20" ht="30" customHeight="1">
      <c r="B14" s="105" t="s">
        <v>30</v>
      </c>
      <c r="C14" s="118" t="s">
        <v>98</v>
      </c>
      <c r="D14" s="118" t="s">
        <v>93</v>
      </c>
      <c r="E14" s="108">
        <v>9</v>
      </c>
      <c r="F14" s="119" t="s">
        <v>21</v>
      </c>
      <c r="G14" s="110">
        <v>21</v>
      </c>
      <c r="H14" s="108">
        <v>10</v>
      </c>
      <c r="I14" s="119" t="s">
        <v>21</v>
      </c>
      <c r="J14" s="110">
        <v>21</v>
      </c>
      <c r="K14" s="108"/>
      <c r="L14" s="119" t="s">
        <v>21</v>
      </c>
      <c r="M14" s="110"/>
      <c r="N14" s="112">
        <f>E14+H14+K14</f>
        <v>19</v>
      </c>
      <c r="O14" s="113">
        <f>G14+J14+M14</f>
        <v>42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 t="s">
        <v>126</v>
      </c>
    </row>
    <row r="15" spans="2:20" ht="30" customHeight="1">
      <c r="B15" s="105" t="s">
        <v>31</v>
      </c>
      <c r="C15" s="118" t="s">
        <v>99</v>
      </c>
      <c r="D15" s="118" t="s">
        <v>94</v>
      </c>
      <c r="E15" s="108">
        <v>12</v>
      </c>
      <c r="F15" s="119" t="s">
        <v>21</v>
      </c>
      <c r="G15" s="110">
        <v>21</v>
      </c>
      <c r="H15" s="108">
        <v>11</v>
      </c>
      <c r="I15" s="119" t="s">
        <v>21</v>
      </c>
      <c r="J15" s="110">
        <v>21</v>
      </c>
      <c r="K15" s="108"/>
      <c r="L15" s="119" t="s">
        <v>21</v>
      </c>
      <c r="M15" s="110"/>
      <c r="N15" s="112">
        <f>E15+H15+K15</f>
        <v>23</v>
      </c>
      <c r="O15" s="113">
        <f>G15+J15+M15</f>
        <v>42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 t="s">
        <v>141</v>
      </c>
    </row>
    <row r="16" spans="2:20" ht="30" customHeight="1" thickBot="1">
      <c r="B16" s="105" t="s">
        <v>32</v>
      </c>
      <c r="C16" s="118" t="s">
        <v>100</v>
      </c>
      <c r="D16" s="118" t="s">
        <v>95</v>
      </c>
      <c r="E16" s="108">
        <v>15</v>
      </c>
      <c r="F16" s="123" t="s">
        <v>21</v>
      </c>
      <c r="G16" s="110">
        <v>21</v>
      </c>
      <c r="H16" s="108">
        <v>11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26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127" t="s">
        <v>150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128</v>
      </c>
      <c r="O17" s="33">
        <f t="shared" si="0"/>
        <v>210</v>
      </c>
      <c r="P17" s="32">
        <f t="shared" si="0"/>
        <v>0</v>
      </c>
      <c r="Q17" s="34">
        <f t="shared" si="0"/>
        <v>10</v>
      </c>
      <c r="R17" s="32">
        <f t="shared" si="0"/>
        <v>0</v>
      </c>
      <c r="S17" s="33">
        <f t="shared" si="0"/>
        <v>5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3" t="s">
        <v>76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75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69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142</v>
      </c>
      <c r="D12" s="107" t="s">
        <v>97</v>
      </c>
      <c r="E12" s="108">
        <v>21</v>
      </c>
      <c r="F12" s="109" t="s">
        <v>21</v>
      </c>
      <c r="G12" s="110">
        <v>15</v>
      </c>
      <c r="H12" s="108">
        <v>21</v>
      </c>
      <c r="I12" s="109" t="s">
        <v>21</v>
      </c>
      <c r="J12" s="110">
        <v>5</v>
      </c>
      <c r="K12" s="108"/>
      <c r="L12" s="109" t="s">
        <v>21</v>
      </c>
      <c r="M12" s="111"/>
      <c r="N12" s="112">
        <f>E12+H12+K12</f>
        <v>42</v>
      </c>
      <c r="O12" s="113">
        <f>G12+J12+M12</f>
        <v>20</v>
      </c>
      <c r="P12" s="114">
        <f>IF(E12&gt;G12,1,0)+IF(H12&gt;J12,1,0)+IF(K12&gt;M12,1,0)</f>
        <v>2</v>
      </c>
      <c r="Q12" s="115">
        <f>IF(E12&lt;G12,1,0)+IF(H12&lt;J12,1,0)+IF(K12&lt;M12,1,0)</f>
        <v>0</v>
      </c>
      <c r="R12" s="116">
        <f>IF(P12+Q12&lt;2,0,IF(P12&gt;Q12,1,0))</f>
        <v>1</v>
      </c>
      <c r="S12" s="117">
        <f>IF(P12+Q12&lt;2,0,IF(P12&lt;Q12,1,0))</f>
        <v>0</v>
      </c>
      <c r="T12" s="17"/>
    </row>
    <row r="13" spans="2:20" ht="30" customHeight="1">
      <c r="B13" s="105" t="s">
        <v>29</v>
      </c>
      <c r="C13" s="118" t="s">
        <v>143</v>
      </c>
      <c r="D13" s="118" t="s">
        <v>96</v>
      </c>
      <c r="E13" s="108">
        <v>16</v>
      </c>
      <c r="F13" s="119" t="s">
        <v>21</v>
      </c>
      <c r="G13" s="110">
        <v>21</v>
      </c>
      <c r="H13" s="108">
        <v>13</v>
      </c>
      <c r="I13" s="119" t="s">
        <v>21</v>
      </c>
      <c r="J13" s="110">
        <v>21</v>
      </c>
      <c r="K13" s="108"/>
      <c r="L13" s="119" t="s">
        <v>21</v>
      </c>
      <c r="M13" s="110"/>
      <c r="N13" s="112">
        <f>E13+H13+K13</f>
        <v>29</v>
      </c>
      <c r="O13" s="113">
        <f>G13+J13+M13</f>
        <v>42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144</v>
      </c>
      <c r="D14" s="118" t="s">
        <v>98</v>
      </c>
      <c r="E14" s="108">
        <v>21</v>
      </c>
      <c r="F14" s="119" t="s">
        <v>21</v>
      </c>
      <c r="G14" s="110">
        <v>11</v>
      </c>
      <c r="H14" s="108">
        <v>21</v>
      </c>
      <c r="I14" s="119" t="s">
        <v>21</v>
      </c>
      <c r="J14" s="110">
        <v>6</v>
      </c>
      <c r="K14" s="108"/>
      <c r="L14" s="119" t="s">
        <v>21</v>
      </c>
      <c r="M14" s="110"/>
      <c r="N14" s="112">
        <f>E14+H14+K14</f>
        <v>42</v>
      </c>
      <c r="O14" s="113">
        <f>G14+J14+M14</f>
        <v>17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145</v>
      </c>
      <c r="D15" s="118" t="s">
        <v>148</v>
      </c>
      <c r="E15" s="108">
        <v>16</v>
      </c>
      <c r="F15" s="119" t="s">
        <v>21</v>
      </c>
      <c r="G15" s="110">
        <v>21</v>
      </c>
      <c r="H15" s="108">
        <v>21</v>
      </c>
      <c r="I15" s="119" t="s">
        <v>21</v>
      </c>
      <c r="J15" s="110">
        <v>17</v>
      </c>
      <c r="K15" s="108">
        <v>18</v>
      </c>
      <c r="L15" s="119" t="s">
        <v>21</v>
      </c>
      <c r="M15" s="110">
        <v>21</v>
      </c>
      <c r="N15" s="112">
        <f>E15+H15+K15</f>
        <v>55</v>
      </c>
      <c r="O15" s="113">
        <f>G15+J15+M15</f>
        <v>59</v>
      </c>
      <c r="P15" s="120">
        <f>IF(E15&gt;G15,1,0)+IF(H15&gt;J15,1,0)+IF(K15&gt;M15,1,0)</f>
        <v>1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146</v>
      </c>
      <c r="D16" s="118" t="s">
        <v>149</v>
      </c>
      <c r="E16" s="108">
        <v>21</v>
      </c>
      <c r="F16" s="123" t="s">
        <v>21</v>
      </c>
      <c r="G16" s="110">
        <v>8</v>
      </c>
      <c r="H16" s="108">
        <v>21</v>
      </c>
      <c r="I16" s="123" t="s">
        <v>21</v>
      </c>
      <c r="J16" s="110">
        <v>9</v>
      </c>
      <c r="K16" s="108"/>
      <c r="L16" s="123" t="s">
        <v>21</v>
      </c>
      <c r="M16" s="124"/>
      <c r="N16" s="112">
        <f>E16+H16+K16</f>
        <v>42</v>
      </c>
      <c r="O16" s="113">
        <f>G16+J16+M16</f>
        <v>17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127" t="s">
        <v>178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210</v>
      </c>
      <c r="O17" s="33">
        <f t="shared" si="0"/>
        <v>155</v>
      </c>
      <c r="P17" s="32">
        <f t="shared" si="0"/>
        <v>7</v>
      </c>
      <c r="Q17" s="34">
        <f t="shared" si="0"/>
        <v>4</v>
      </c>
      <c r="R17" s="32">
        <f t="shared" si="0"/>
        <v>3</v>
      </c>
      <c r="S17" s="33">
        <f t="shared" si="0"/>
        <v>2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2" t="s">
        <v>76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95" t="s">
        <v>240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181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199</v>
      </c>
      <c r="D12" s="107" t="s">
        <v>101</v>
      </c>
      <c r="E12" s="108">
        <v>20</v>
      </c>
      <c r="F12" s="109" t="s">
        <v>21</v>
      </c>
      <c r="G12" s="110">
        <v>22</v>
      </c>
      <c r="H12" s="108">
        <v>21</v>
      </c>
      <c r="I12" s="109" t="s">
        <v>21</v>
      </c>
      <c r="J12" s="110">
        <v>9</v>
      </c>
      <c r="K12" s="108">
        <v>21</v>
      </c>
      <c r="L12" s="109" t="s">
        <v>21</v>
      </c>
      <c r="M12" s="111">
        <v>16</v>
      </c>
      <c r="N12" s="112">
        <f>E12+H12+K12</f>
        <v>62</v>
      </c>
      <c r="O12" s="113">
        <f>G12+J12+M12</f>
        <v>47</v>
      </c>
      <c r="P12" s="114">
        <f>IF(E12&gt;G12,1,0)+IF(H12&gt;J12,1,0)+IF(K12&gt;M12,1,0)</f>
        <v>2</v>
      </c>
      <c r="Q12" s="115">
        <f>IF(E12&lt;G12,1,0)+IF(H12&lt;J12,1,0)+IF(K12&lt;M12,1,0)</f>
        <v>1</v>
      </c>
      <c r="R12" s="116">
        <f>IF(P12+Q12&lt;2,0,IF(P12&gt;Q12,1,0))</f>
        <v>1</v>
      </c>
      <c r="S12" s="117">
        <f>IF(P12+Q12&lt;2,0,IF(P12&lt;Q12,1,0))</f>
        <v>0</v>
      </c>
      <c r="T12" s="17" t="s">
        <v>213</v>
      </c>
    </row>
    <row r="13" spans="2:20" ht="30" customHeight="1">
      <c r="B13" s="105" t="s">
        <v>29</v>
      </c>
      <c r="C13" s="118" t="s">
        <v>143</v>
      </c>
      <c r="D13" s="118" t="s">
        <v>203</v>
      </c>
      <c r="E13" s="108">
        <v>14</v>
      </c>
      <c r="F13" s="119" t="s">
        <v>21</v>
      </c>
      <c r="G13" s="110">
        <v>21</v>
      </c>
      <c r="H13" s="108">
        <v>22</v>
      </c>
      <c r="I13" s="119" t="s">
        <v>21</v>
      </c>
      <c r="J13" s="110">
        <v>24</v>
      </c>
      <c r="K13" s="108"/>
      <c r="L13" s="119" t="s">
        <v>21</v>
      </c>
      <c r="M13" s="110"/>
      <c r="N13" s="112">
        <f>E13+H13+K13</f>
        <v>36</v>
      </c>
      <c r="O13" s="113">
        <f>G13+J13+M13</f>
        <v>45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 t="s">
        <v>217</v>
      </c>
    </row>
    <row r="14" spans="2:20" ht="30" customHeight="1">
      <c r="B14" s="105" t="s">
        <v>30</v>
      </c>
      <c r="C14" s="118" t="s">
        <v>200</v>
      </c>
      <c r="D14" s="118" t="s">
        <v>212</v>
      </c>
      <c r="E14" s="108">
        <v>21</v>
      </c>
      <c r="F14" s="119" t="s">
        <v>21</v>
      </c>
      <c r="G14" s="110">
        <v>6</v>
      </c>
      <c r="H14" s="108">
        <v>21</v>
      </c>
      <c r="I14" s="119" t="s">
        <v>21</v>
      </c>
      <c r="J14" s="110">
        <v>12</v>
      </c>
      <c r="K14" s="108"/>
      <c r="L14" s="119" t="s">
        <v>21</v>
      </c>
      <c r="M14" s="110"/>
      <c r="N14" s="112">
        <f>E14+H14+K14</f>
        <v>42</v>
      </c>
      <c r="O14" s="113">
        <f>G14+J14+M14</f>
        <v>18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 t="s">
        <v>213</v>
      </c>
    </row>
    <row r="15" spans="2:20" ht="30" customHeight="1">
      <c r="B15" s="105" t="s">
        <v>31</v>
      </c>
      <c r="C15" s="118" t="s">
        <v>201</v>
      </c>
      <c r="D15" s="118" t="s">
        <v>204</v>
      </c>
      <c r="E15" s="108">
        <v>21</v>
      </c>
      <c r="F15" s="119" t="s">
        <v>21</v>
      </c>
      <c r="G15" s="110">
        <v>13</v>
      </c>
      <c r="H15" s="108">
        <v>22</v>
      </c>
      <c r="I15" s="119" t="s">
        <v>21</v>
      </c>
      <c r="J15" s="110">
        <v>20</v>
      </c>
      <c r="K15" s="108"/>
      <c r="L15" s="119" t="s">
        <v>21</v>
      </c>
      <c r="M15" s="110"/>
      <c r="N15" s="112">
        <f>E15+H15+K15</f>
        <v>43</v>
      </c>
      <c r="O15" s="113">
        <f>G15+J15+M15</f>
        <v>33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 t="s">
        <v>215</v>
      </c>
    </row>
    <row r="16" spans="2:20" ht="30" customHeight="1" thickBot="1">
      <c r="B16" s="105" t="s">
        <v>32</v>
      </c>
      <c r="C16" s="118" t="s">
        <v>202</v>
      </c>
      <c r="D16" s="118" t="s">
        <v>205</v>
      </c>
      <c r="E16" s="108">
        <v>18</v>
      </c>
      <c r="F16" s="123" t="s">
        <v>21</v>
      </c>
      <c r="G16" s="110">
        <v>21</v>
      </c>
      <c r="H16" s="108">
        <v>17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35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 t="s">
        <v>214</v>
      </c>
    </row>
    <row r="17" spans="2:20" ht="34.5" customHeight="1" thickBot="1">
      <c r="B17" s="126" t="s">
        <v>10</v>
      </c>
      <c r="C17" s="204" t="str">
        <f>C7</f>
        <v>SKB Český Krumlov (Czech Republic)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218</v>
      </c>
      <c r="O17" s="33">
        <f t="shared" si="0"/>
        <v>185</v>
      </c>
      <c r="P17" s="32">
        <f t="shared" si="0"/>
        <v>6</v>
      </c>
      <c r="Q17" s="34">
        <f t="shared" si="0"/>
        <v>5</v>
      </c>
      <c r="R17" s="32">
        <f t="shared" si="0"/>
        <v>3</v>
      </c>
      <c r="S17" s="33">
        <f t="shared" si="0"/>
        <v>2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1" t="s">
        <v>77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76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70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160</v>
      </c>
      <c r="D12" s="107" t="s">
        <v>176</v>
      </c>
      <c r="E12" s="108">
        <v>17</v>
      </c>
      <c r="F12" s="109" t="s">
        <v>21</v>
      </c>
      <c r="G12" s="110">
        <v>21</v>
      </c>
      <c r="H12" s="108">
        <v>12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29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91</v>
      </c>
      <c r="D13" s="118" t="s">
        <v>177</v>
      </c>
      <c r="E13" s="108">
        <v>21</v>
      </c>
      <c r="F13" s="119" t="s">
        <v>21</v>
      </c>
      <c r="G13" s="110">
        <v>17</v>
      </c>
      <c r="H13" s="108">
        <v>21</v>
      </c>
      <c r="I13" s="119" t="s">
        <v>21</v>
      </c>
      <c r="J13" s="110">
        <v>9</v>
      </c>
      <c r="K13" s="108"/>
      <c r="L13" s="119" t="s">
        <v>21</v>
      </c>
      <c r="M13" s="110"/>
      <c r="N13" s="112">
        <f>E13+H13+K13</f>
        <v>42</v>
      </c>
      <c r="O13" s="113">
        <f>G13+J13+M13</f>
        <v>26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/>
    </row>
    <row r="14" spans="2:20" ht="30" customHeight="1">
      <c r="B14" s="105" t="s">
        <v>30</v>
      </c>
      <c r="C14" s="118" t="s">
        <v>161</v>
      </c>
      <c r="D14" s="118" t="s">
        <v>144</v>
      </c>
      <c r="E14" s="108">
        <v>19</v>
      </c>
      <c r="F14" s="119" t="s">
        <v>21</v>
      </c>
      <c r="G14" s="110">
        <v>21</v>
      </c>
      <c r="H14" s="108">
        <v>21</v>
      </c>
      <c r="I14" s="119" t="s">
        <v>21</v>
      </c>
      <c r="J14" s="110">
        <v>17</v>
      </c>
      <c r="K14" s="108">
        <v>14</v>
      </c>
      <c r="L14" s="119" t="s">
        <v>21</v>
      </c>
      <c r="M14" s="110">
        <v>21</v>
      </c>
      <c r="N14" s="112">
        <f>E14+H14+K14</f>
        <v>54</v>
      </c>
      <c r="O14" s="113">
        <f>G14+J14+M14</f>
        <v>59</v>
      </c>
      <c r="P14" s="120">
        <f>IF(E14&gt;G14,1,0)+IF(H14&gt;J14,1,0)+IF(K14&gt;M14,1,0)</f>
        <v>1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94</v>
      </c>
      <c r="D15" s="118" t="s">
        <v>201</v>
      </c>
      <c r="E15" s="108">
        <v>21</v>
      </c>
      <c r="F15" s="119" t="s">
        <v>21</v>
      </c>
      <c r="G15" s="110">
        <v>17</v>
      </c>
      <c r="H15" s="108">
        <v>21</v>
      </c>
      <c r="I15" s="119" t="s">
        <v>21</v>
      </c>
      <c r="J15" s="110">
        <v>17</v>
      </c>
      <c r="K15" s="108"/>
      <c r="L15" s="119" t="s">
        <v>21</v>
      </c>
      <c r="M15" s="110"/>
      <c r="N15" s="112">
        <f>E15+H15+K15</f>
        <v>42</v>
      </c>
      <c r="O15" s="113">
        <f>G15+J15+M15</f>
        <v>34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162</v>
      </c>
      <c r="D16" s="118" t="s">
        <v>218</v>
      </c>
      <c r="E16" s="108">
        <v>12</v>
      </c>
      <c r="F16" s="123" t="s">
        <v>21</v>
      </c>
      <c r="G16" s="110">
        <v>21</v>
      </c>
      <c r="H16" s="108">
        <v>13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25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127" t="s">
        <v>178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192</v>
      </c>
      <c r="O17" s="33">
        <f t="shared" si="0"/>
        <v>203</v>
      </c>
      <c r="P17" s="32">
        <f t="shared" si="0"/>
        <v>5</v>
      </c>
      <c r="Q17" s="34">
        <f t="shared" si="0"/>
        <v>6</v>
      </c>
      <c r="R17" s="32">
        <f t="shared" si="0"/>
        <v>2</v>
      </c>
      <c r="S17" s="33">
        <f t="shared" si="0"/>
        <v>3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3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3" max="23" width="10.25390625" style="0" customWidth="1"/>
    <col min="24" max="24" width="2.75390625" style="0" customWidth="1"/>
  </cols>
  <sheetData>
    <row r="1" ht="8.25" customHeight="1"/>
    <row r="2" spans="1:25" ht="26.25">
      <c r="A2" s="3"/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/>
      <c r="Y2" s="3"/>
    </row>
    <row r="3" spans="1:25" ht="65.25" customHeight="1">
      <c r="A3" s="3"/>
      <c r="B3" s="36"/>
      <c r="C3" s="88"/>
      <c r="D3" s="36"/>
      <c r="E3" s="36"/>
      <c r="F3" s="35"/>
      <c r="G3" s="35"/>
      <c r="H3" s="35"/>
      <c r="I3" s="36"/>
      <c r="J3" s="36"/>
      <c r="K3" s="36"/>
      <c r="L3" s="187" t="s">
        <v>187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5" customFormat="1" ht="30" customHeight="1" thickBot="1" thickTop="1">
      <c r="B5" s="133"/>
      <c r="C5" s="134" t="s">
        <v>71</v>
      </c>
      <c r="D5" s="188">
        <v>1</v>
      </c>
      <c r="E5" s="189"/>
      <c r="F5" s="190"/>
      <c r="G5" s="191">
        <v>2</v>
      </c>
      <c r="H5" s="189"/>
      <c r="I5" s="190"/>
      <c r="J5" s="191">
        <v>3</v>
      </c>
      <c r="K5" s="189"/>
      <c r="L5" s="190"/>
      <c r="M5" s="192" t="s">
        <v>47</v>
      </c>
      <c r="N5" s="193"/>
      <c r="O5" s="194"/>
      <c r="P5" s="193" t="s">
        <v>46</v>
      </c>
      <c r="Q5" s="193"/>
      <c r="R5" s="194"/>
      <c r="S5" s="195" t="s">
        <v>45</v>
      </c>
      <c r="T5" s="193"/>
      <c r="U5" s="194"/>
      <c r="V5" s="37" t="s">
        <v>44</v>
      </c>
      <c r="W5" s="38" t="s">
        <v>43</v>
      </c>
    </row>
    <row r="6" spans="1:25" ht="19.5" customHeight="1">
      <c r="A6" s="3"/>
      <c r="B6" s="169">
        <v>1</v>
      </c>
      <c r="C6" s="39" t="s">
        <v>78</v>
      </c>
      <c r="D6" s="135"/>
      <c r="E6" s="136"/>
      <c r="F6" s="137"/>
      <c r="G6" s="71">
        <f>'C1-2'!R17</f>
        <v>2</v>
      </c>
      <c r="H6" s="72" t="s">
        <v>21</v>
      </c>
      <c r="I6" s="44">
        <f>'C1-2'!S17</f>
        <v>3</v>
      </c>
      <c r="J6" s="71">
        <f>'C3-1'!S17</f>
        <v>3</v>
      </c>
      <c r="K6" s="72" t="s">
        <v>21</v>
      </c>
      <c r="L6" s="44">
        <f>'C3-1'!R17</f>
        <v>2</v>
      </c>
      <c r="M6" s="67"/>
      <c r="N6" s="48"/>
      <c r="O6" s="63"/>
      <c r="P6" s="49"/>
      <c r="Q6" s="48"/>
      <c r="R6" s="50"/>
      <c r="S6" s="47">
        <f>G6+J6</f>
        <v>5</v>
      </c>
      <c r="T6" s="51" t="s">
        <v>21</v>
      </c>
      <c r="U6" s="63">
        <f>I6+L6</f>
        <v>5</v>
      </c>
      <c r="V6" s="172">
        <v>4</v>
      </c>
      <c r="W6" s="184" t="s">
        <v>194</v>
      </c>
      <c r="X6" s="3"/>
      <c r="Y6" s="3"/>
    </row>
    <row r="7" spans="1:25" ht="19.5" customHeight="1">
      <c r="A7" s="3"/>
      <c r="B7" s="170"/>
      <c r="C7" s="40" t="s">
        <v>233</v>
      </c>
      <c r="D7" s="138"/>
      <c r="E7" s="139"/>
      <c r="F7" s="140"/>
      <c r="G7" s="74">
        <f>'C1-2'!P17</f>
        <v>4</v>
      </c>
      <c r="H7" s="75" t="s">
        <v>21</v>
      </c>
      <c r="I7" s="45">
        <f>'C1-2'!Q17</f>
        <v>8</v>
      </c>
      <c r="J7" s="74">
        <f>'C3-1'!Q17</f>
        <v>6</v>
      </c>
      <c r="K7" s="75" t="s">
        <v>21</v>
      </c>
      <c r="L7" s="45">
        <f>'C3-1'!P17</f>
        <v>5</v>
      </c>
      <c r="M7" s="65"/>
      <c r="N7" s="52"/>
      <c r="O7" s="55"/>
      <c r="P7" s="53">
        <f>G7+J7</f>
        <v>10</v>
      </c>
      <c r="Q7" s="54" t="s">
        <v>21</v>
      </c>
      <c r="R7" s="55">
        <f>I7+L7</f>
        <v>13</v>
      </c>
      <c r="S7" s="56"/>
      <c r="T7" s="57"/>
      <c r="U7" s="84"/>
      <c r="V7" s="173"/>
      <c r="W7" s="185"/>
      <c r="X7" s="3"/>
      <c r="Y7" s="3"/>
    </row>
    <row r="8" spans="1:25" ht="19.5" customHeight="1" thickBot="1">
      <c r="A8" s="3"/>
      <c r="B8" s="171"/>
      <c r="C8" s="150" t="s">
        <v>79</v>
      </c>
      <c r="D8" s="141"/>
      <c r="E8" s="142"/>
      <c r="F8" s="143"/>
      <c r="G8" s="77">
        <f>'C1-2'!N17</f>
        <v>188</v>
      </c>
      <c r="H8" s="78" t="s">
        <v>21</v>
      </c>
      <c r="I8" s="46">
        <f>'C1-2'!O17</f>
        <v>229</v>
      </c>
      <c r="J8" s="77">
        <f>'C3-1'!O17</f>
        <v>188</v>
      </c>
      <c r="K8" s="78" t="s">
        <v>21</v>
      </c>
      <c r="L8" s="46">
        <f>'C3-1'!N17</f>
        <v>204</v>
      </c>
      <c r="M8" s="68">
        <f>G8+J8</f>
        <v>376</v>
      </c>
      <c r="N8" s="64" t="s">
        <v>21</v>
      </c>
      <c r="O8" s="80">
        <f>I8+L8</f>
        <v>433</v>
      </c>
      <c r="P8" s="58"/>
      <c r="Q8" s="59"/>
      <c r="R8" s="60"/>
      <c r="S8" s="61"/>
      <c r="T8" s="62"/>
      <c r="U8" s="85"/>
      <c r="V8" s="174"/>
      <c r="W8" s="186"/>
      <c r="X8" s="3"/>
      <c r="Y8" s="3"/>
    </row>
    <row r="9" spans="1:25" ht="19.5" customHeight="1">
      <c r="A9" s="3"/>
      <c r="B9" s="169">
        <v>2</v>
      </c>
      <c r="C9" s="39" t="s">
        <v>88</v>
      </c>
      <c r="D9" s="81">
        <f>I6</f>
        <v>3</v>
      </c>
      <c r="E9" s="72" t="s">
        <v>21</v>
      </c>
      <c r="F9" s="73">
        <f>G6</f>
        <v>2</v>
      </c>
      <c r="G9" s="154"/>
      <c r="H9" s="155"/>
      <c r="I9" s="156"/>
      <c r="J9" s="71">
        <f>'C2-3'!R17</f>
        <v>1</v>
      </c>
      <c r="K9" s="72" t="s">
        <v>21</v>
      </c>
      <c r="L9" s="44">
        <f>'C2-3'!S17</f>
        <v>4</v>
      </c>
      <c r="M9" s="67"/>
      <c r="N9" s="48"/>
      <c r="O9" s="63"/>
      <c r="P9" s="49"/>
      <c r="Q9" s="48"/>
      <c r="R9" s="50"/>
      <c r="S9" s="47">
        <f>D9+J9</f>
        <v>4</v>
      </c>
      <c r="T9" s="51" t="s">
        <v>21</v>
      </c>
      <c r="U9" s="63">
        <f>F9+L9</f>
        <v>6</v>
      </c>
      <c r="V9" s="172">
        <v>4</v>
      </c>
      <c r="W9" s="184" t="s">
        <v>193</v>
      </c>
      <c r="X9" s="3"/>
      <c r="Y9" s="3"/>
    </row>
    <row r="10" spans="1:25" ht="19.5" customHeight="1">
      <c r="A10" s="3"/>
      <c r="B10" s="170"/>
      <c r="C10" s="40" t="s">
        <v>89</v>
      </c>
      <c r="D10" s="82">
        <f>I7</f>
        <v>8</v>
      </c>
      <c r="E10" s="75" t="s">
        <v>21</v>
      </c>
      <c r="F10" s="76">
        <f>G7</f>
        <v>4</v>
      </c>
      <c r="G10" s="157"/>
      <c r="H10" s="158"/>
      <c r="I10" s="159"/>
      <c r="J10" s="74">
        <f>'C2-3'!P17</f>
        <v>4</v>
      </c>
      <c r="K10" s="75" t="s">
        <v>21</v>
      </c>
      <c r="L10" s="45">
        <f>'C2-3'!Q17</f>
        <v>8</v>
      </c>
      <c r="M10" s="65"/>
      <c r="N10" s="52"/>
      <c r="O10" s="55"/>
      <c r="P10" s="53">
        <f>D10+J10</f>
        <v>12</v>
      </c>
      <c r="Q10" s="54" t="s">
        <v>21</v>
      </c>
      <c r="R10" s="55">
        <f>F10+L10</f>
        <v>12</v>
      </c>
      <c r="S10" s="56"/>
      <c r="T10" s="57"/>
      <c r="U10" s="84"/>
      <c r="V10" s="173"/>
      <c r="W10" s="185"/>
      <c r="X10" s="3"/>
      <c r="Y10" s="3"/>
    </row>
    <row r="11" spans="1:28" ht="19.5" customHeight="1" thickBot="1">
      <c r="A11" s="3"/>
      <c r="B11" s="171"/>
      <c r="C11" s="150" t="s">
        <v>63</v>
      </c>
      <c r="D11" s="83">
        <f>I8</f>
        <v>229</v>
      </c>
      <c r="E11" s="78" t="s">
        <v>21</v>
      </c>
      <c r="F11" s="79">
        <f>G8</f>
        <v>188</v>
      </c>
      <c r="G11" s="160"/>
      <c r="H11" s="161"/>
      <c r="I11" s="162"/>
      <c r="J11" s="77">
        <f>'C2-3'!N17</f>
        <v>209</v>
      </c>
      <c r="K11" s="78" t="s">
        <v>21</v>
      </c>
      <c r="L11" s="46">
        <f>'C2-3'!O17</f>
        <v>244</v>
      </c>
      <c r="M11" s="68">
        <f>D11+J11</f>
        <v>438</v>
      </c>
      <c r="N11" s="64" t="s">
        <v>21</v>
      </c>
      <c r="O11" s="80">
        <f>F11+L11</f>
        <v>432</v>
      </c>
      <c r="P11" s="58"/>
      <c r="Q11" s="59"/>
      <c r="R11" s="60"/>
      <c r="S11" s="61"/>
      <c r="T11" s="62"/>
      <c r="U11" s="85"/>
      <c r="V11" s="174"/>
      <c r="W11" s="186"/>
      <c r="X11" s="3"/>
      <c r="Y11" s="3"/>
      <c r="AA11" s="42"/>
      <c r="AB11" s="42"/>
    </row>
    <row r="12" spans="1:28" ht="19.5" customHeight="1">
      <c r="A12" s="3"/>
      <c r="B12" s="169">
        <v>3</v>
      </c>
      <c r="C12" s="39" t="s">
        <v>80</v>
      </c>
      <c r="D12" s="81">
        <f>L6</f>
        <v>2</v>
      </c>
      <c r="E12" s="72" t="s">
        <v>21</v>
      </c>
      <c r="F12" s="44">
        <f>J6</f>
        <v>3</v>
      </c>
      <c r="G12" s="71">
        <f>L9</f>
        <v>4</v>
      </c>
      <c r="H12" s="72" t="s">
        <v>21</v>
      </c>
      <c r="I12" s="73">
        <f>J9</f>
        <v>1</v>
      </c>
      <c r="J12" s="144"/>
      <c r="K12" s="136"/>
      <c r="L12" s="137"/>
      <c r="M12" s="67"/>
      <c r="N12" s="48"/>
      <c r="O12" s="63"/>
      <c r="P12" s="49"/>
      <c r="Q12" s="48"/>
      <c r="R12" s="50"/>
      <c r="S12" s="47">
        <f>D12+G12</f>
        <v>6</v>
      </c>
      <c r="T12" s="51" t="s">
        <v>21</v>
      </c>
      <c r="U12" s="63">
        <f>F12+I12</f>
        <v>4</v>
      </c>
      <c r="V12" s="172">
        <v>4</v>
      </c>
      <c r="W12" s="175" t="s">
        <v>192</v>
      </c>
      <c r="X12" s="3"/>
      <c r="Y12" s="41"/>
      <c r="AA12" s="42"/>
      <c r="AB12" s="42"/>
    </row>
    <row r="13" spans="1:28" ht="19.5" customHeight="1">
      <c r="A13" s="3"/>
      <c r="B13" s="170"/>
      <c r="C13" s="40" t="s">
        <v>81</v>
      </c>
      <c r="D13" s="82">
        <f>L7</f>
        <v>5</v>
      </c>
      <c r="E13" s="75" t="s">
        <v>21</v>
      </c>
      <c r="F13" s="45">
        <f>J7</f>
        <v>6</v>
      </c>
      <c r="G13" s="74">
        <f>L10</f>
        <v>8</v>
      </c>
      <c r="H13" s="75" t="s">
        <v>21</v>
      </c>
      <c r="I13" s="76">
        <f>J10</f>
        <v>4</v>
      </c>
      <c r="J13" s="145"/>
      <c r="K13" s="139"/>
      <c r="L13" s="140"/>
      <c r="M13" s="65"/>
      <c r="N13" s="52"/>
      <c r="O13" s="55"/>
      <c r="P13" s="53">
        <f>D13+G13</f>
        <v>13</v>
      </c>
      <c r="Q13" s="54" t="s">
        <v>21</v>
      </c>
      <c r="R13" s="55">
        <f>F13+I13</f>
        <v>10</v>
      </c>
      <c r="S13" s="56"/>
      <c r="T13" s="57"/>
      <c r="U13" s="84"/>
      <c r="V13" s="173"/>
      <c r="W13" s="176"/>
      <c r="X13" s="3"/>
      <c r="Y13" s="41"/>
      <c r="AA13" s="42"/>
      <c r="AB13" s="42"/>
    </row>
    <row r="14" spans="1:28" ht="19.5" customHeight="1" thickBot="1">
      <c r="A14" s="3"/>
      <c r="B14" s="171"/>
      <c r="C14" s="150" t="s">
        <v>82</v>
      </c>
      <c r="D14" s="83">
        <f>L8</f>
        <v>204</v>
      </c>
      <c r="E14" s="78" t="s">
        <v>21</v>
      </c>
      <c r="F14" s="46">
        <f>J8</f>
        <v>188</v>
      </c>
      <c r="G14" s="77">
        <f>L11</f>
        <v>244</v>
      </c>
      <c r="H14" s="78" t="s">
        <v>21</v>
      </c>
      <c r="I14" s="79">
        <f>J11</f>
        <v>209</v>
      </c>
      <c r="J14" s="145"/>
      <c r="K14" s="139"/>
      <c r="L14" s="140"/>
      <c r="M14" s="68">
        <f>D14+G14</f>
        <v>448</v>
      </c>
      <c r="N14" s="64" t="s">
        <v>21</v>
      </c>
      <c r="O14" s="80">
        <f>F14+I14</f>
        <v>397</v>
      </c>
      <c r="P14" s="58"/>
      <c r="Q14" s="59"/>
      <c r="R14" s="60"/>
      <c r="S14" s="61"/>
      <c r="T14" s="62"/>
      <c r="U14" s="85"/>
      <c r="V14" s="174"/>
      <c r="W14" s="177"/>
      <c r="X14" s="3"/>
      <c r="Y14" s="41"/>
      <c r="AA14" s="42"/>
      <c r="AB14" s="42"/>
    </row>
    <row r="15" spans="1:30" ht="12.75">
      <c r="A15" s="3"/>
      <c r="C15" s="3"/>
      <c r="D15" s="178" t="s">
        <v>34</v>
      </c>
      <c r="E15" s="179"/>
      <c r="F15" s="180"/>
      <c r="G15" s="181" t="s">
        <v>35</v>
      </c>
      <c r="H15" s="182"/>
      <c r="I15" s="183"/>
      <c r="J15" s="181" t="s">
        <v>36</v>
      </c>
      <c r="K15" s="182"/>
      <c r="L15" s="1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42"/>
      <c r="AB15" s="42"/>
      <c r="AC15" s="42"/>
      <c r="AD15" s="42"/>
    </row>
    <row r="16" spans="1:30" ht="12.75">
      <c r="A16" s="3"/>
      <c r="C16" s="147" t="s">
        <v>41</v>
      </c>
      <c r="D16" s="163" t="s">
        <v>38</v>
      </c>
      <c r="E16" s="164"/>
      <c r="F16" s="165"/>
      <c r="G16" s="163" t="s">
        <v>39</v>
      </c>
      <c r="H16" s="164"/>
      <c r="I16" s="165"/>
      <c r="J16" s="163" t="s">
        <v>40</v>
      </c>
      <c r="K16" s="164"/>
      <c r="L16" s="1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23"/>
      <c r="Y16" s="3"/>
      <c r="AC16" s="42"/>
      <c r="AD16" s="42"/>
    </row>
    <row r="17" spans="1:30" ht="12.75">
      <c r="A17" s="3"/>
      <c r="C17" s="3"/>
      <c r="D17" s="166" t="s">
        <v>22</v>
      </c>
      <c r="E17" s="167"/>
      <c r="F17" s="168"/>
      <c r="G17" s="166" t="s">
        <v>24</v>
      </c>
      <c r="H17" s="167"/>
      <c r="I17" s="168"/>
      <c r="J17" s="166" t="s">
        <v>25</v>
      </c>
      <c r="K17" s="167"/>
      <c r="L17" s="16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23"/>
      <c r="Y17" s="3"/>
      <c r="AC17" s="42"/>
      <c r="AD17" s="42"/>
    </row>
    <row r="18" spans="1:30" ht="12.75">
      <c r="A18" s="3"/>
      <c r="C18" s="23"/>
      <c r="D18" s="70"/>
      <c r="E18" s="70"/>
      <c r="F18" s="70"/>
      <c r="G18" s="70"/>
      <c r="H18" s="70"/>
      <c r="I18" s="70"/>
      <c r="J18" s="69"/>
      <c r="K18" s="69"/>
      <c r="L18" s="6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23"/>
      <c r="Y18" s="3"/>
      <c r="AC18" s="42"/>
      <c r="AD18" s="42"/>
    </row>
    <row r="19" spans="1:30" ht="12.75">
      <c r="A19" s="3"/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3"/>
      <c r="Y19" s="3"/>
      <c r="AC19" s="42"/>
      <c r="AD19" s="42"/>
    </row>
    <row r="20" spans="1:30" ht="12.75">
      <c r="A20" s="3"/>
      <c r="C20" s="23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"/>
      <c r="Y20" s="3"/>
      <c r="AD20" s="42"/>
    </row>
    <row r="21" spans="1:30" ht="12.75">
      <c r="A21" s="3"/>
      <c r="C21" s="3"/>
      <c r="D21" s="69"/>
      <c r="E21" s="69"/>
      <c r="F21" s="69"/>
      <c r="G21" s="69"/>
      <c r="H21" s="69"/>
      <c r="I21" s="69"/>
      <c r="J21" s="69"/>
      <c r="K21" s="69"/>
      <c r="L21" s="69"/>
      <c r="M21" s="23"/>
      <c r="N21" s="23"/>
      <c r="O21" s="23"/>
      <c r="P21" s="23"/>
      <c r="Q21" s="23"/>
      <c r="R21" s="3"/>
      <c r="S21" s="3"/>
      <c r="T21" s="3"/>
      <c r="U21" s="3"/>
      <c r="V21" s="3"/>
      <c r="W21" s="3"/>
      <c r="X21" s="3"/>
      <c r="Y21" s="3"/>
      <c r="AD21" s="4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3"/>
      <c r="V22" s="3"/>
      <c r="W22" s="3"/>
      <c r="X22" s="3"/>
      <c r="Y22" s="3"/>
      <c r="AD22" s="42"/>
    </row>
    <row r="23" spans="12:20" ht="12.75">
      <c r="L23" s="42"/>
      <c r="M23" s="42"/>
      <c r="N23" s="42"/>
      <c r="O23" s="42"/>
      <c r="P23" s="42"/>
      <c r="Q23" s="42"/>
      <c r="R23" s="42"/>
      <c r="S23" s="42"/>
      <c r="T23" s="42"/>
    </row>
    <row r="24" spans="28:29" ht="12.75">
      <c r="AB24" s="42"/>
      <c r="AC24" s="42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2" t="s">
        <v>90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95" t="s">
        <v>84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72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116</v>
      </c>
      <c r="D12" s="107" t="s">
        <v>101</v>
      </c>
      <c r="E12" s="108">
        <v>15</v>
      </c>
      <c r="F12" s="109" t="s">
        <v>21</v>
      </c>
      <c r="G12" s="110">
        <v>21</v>
      </c>
      <c r="H12" s="108">
        <v>17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32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 t="s">
        <v>123</v>
      </c>
    </row>
    <row r="13" spans="2:20" ht="30" customHeight="1">
      <c r="B13" s="105" t="s">
        <v>29</v>
      </c>
      <c r="C13" s="118" t="s">
        <v>117</v>
      </c>
      <c r="D13" s="118" t="s">
        <v>102</v>
      </c>
      <c r="E13" s="108">
        <v>21</v>
      </c>
      <c r="F13" s="119" t="s">
        <v>21</v>
      </c>
      <c r="G13" s="110">
        <v>19</v>
      </c>
      <c r="H13" s="108">
        <v>14</v>
      </c>
      <c r="I13" s="119" t="s">
        <v>21</v>
      </c>
      <c r="J13" s="110">
        <v>21</v>
      </c>
      <c r="K13" s="108">
        <v>17</v>
      </c>
      <c r="L13" s="119" t="s">
        <v>21</v>
      </c>
      <c r="M13" s="110">
        <v>21</v>
      </c>
      <c r="N13" s="112">
        <f>E13+H13+K13</f>
        <v>52</v>
      </c>
      <c r="O13" s="113">
        <f>G13+J13+M13</f>
        <v>61</v>
      </c>
      <c r="P13" s="120">
        <f>IF(E13&gt;G13,1,0)+IF(H13&gt;J13,1,0)+IF(K13&gt;M13,1,0)</f>
        <v>1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118</v>
      </c>
      <c r="D14" s="118" t="s">
        <v>103</v>
      </c>
      <c r="E14" s="108">
        <v>21</v>
      </c>
      <c r="F14" s="119" t="s">
        <v>21</v>
      </c>
      <c r="G14" s="110">
        <v>16</v>
      </c>
      <c r="H14" s="108">
        <v>21</v>
      </c>
      <c r="I14" s="119" t="s">
        <v>21</v>
      </c>
      <c r="J14" s="110">
        <v>19</v>
      </c>
      <c r="K14" s="108"/>
      <c r="L14" s="119" t="s">
        <v>21</v>
      </c>
      <c r="M14" s="110"/>
      <c r="N14" s="112">
        <f>E14+H14+K14</f>
        <v>42</v>
      </c>
      <c r="O14" s="113">
        <f>G14+J14+M14</f>
        <v>35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120</v>
      </c>
      <c r="D15" s="118" t="s">
        <v>104</v>
      </c>
      <c r="E15" s="108">
        <v>19</v>
      </c>
      <c r="F15" s="119" t="s">
        <v>21</v>
      </c>
      <c r="G15" s="110">
        <v>21</v>
      </c>
      <c r="H15" s="108">
        <v>8</v>
      </c>
      <c r="I15" s="119" t="s">
        <v>21</v>
      </c>
      <c r="J15" s="110">
        <v>21</v>
      </c>
      <c r="K15" s="108"/>
      <c r="L15" s="119" t="s">
        <v>21</v>
      </c>
      <c r="M15" s="110"/>
      <c r="N15" s="112">
        <f>E15+H15+K15</f>
        <v>27</v>
      </c>
      <c r="O15" s="113">
        <f>G15+J15+M15</f>
        <v>42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119</v>
      </c>
      <c r="D16" s="118" t="s">
        <v>105</v>
      </c>
      <c r="E16" s="108">
        <v>16</v>
      </c>
      <c r="F16" s="123" t="s">
        <v>21</v>
      </c>
      <c r="G16" s="110">
        <v>21</v>
      </c>
      <c r="H16" s="108">
        <v>24</v>
      </c>
      <c r="I16" s="123" t="s">
        <v>21</v>
      </c>
      <c r="J16" s="110">
        <v>22</v>
      </c>
      <c r="K16" s="108">
        <v>16</v>
      </c>
      <c r="L16" s="123" t="s">
        <v>21</v>
      </c>
      <c r="M16" s="124">
        <v>21</v>
      </c>
      <c r="N16" s="112">
        <f>E16+H16+K16</f>
        <v>56</v>
      </c>
      <c r="O16" s="113">
        <f>G16+J16+M16</f>
        <v>64</v>
      </c>
      <c r="P16" s="116">
        <f>IF(E16&gt;G16,1,0)+IF(H16&gt;J16,1,0)+IF(K16&gt;M16,1,0)</f>
        <v>1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127" t="s">
        <v>151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209</v>
      </c>
      <c r="O17" s="33">
        <f t="shared" si="0"/>
        <v>244</v>
      </c>
      <c r="P17" s="32">
        <f t="shared" si="0"/>
        <v>4</v>
      </c>
      <c r="Q17" s="34">
        <f t="shared" si="0"/>
        <v>8</v>
      </c>
      <c r="R17" s="32">
        <f t="shared" si="0"/>
        <v>1</v>
      </c>
      <c r="S17" s="33">
        <f t="shared" si="0"/>
        <v>4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3" t="s">
        <v>83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90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73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127</v>
      </c>
      <c r="D12" s="107" t="s">
        <v>137</v>
      </c>
      <c r="E12" s="108">
        <v>9</v>
      </c>
      <c r="F12" s="109" t="s">
        <v>21</v>
      </c>
      <c r="G12" s="110">
        <v>21</v>
      </c>
      <c r="H12" s="108">
        <v>21</v>
      </c>
      <c r="I12" s="109" t="s">
        <v>21</v>
      </c>
      <c r="J12" s="110">
        <v>18</v>
      </c>
      <c r="K12" s="108">
        <v>21</v>
      </c>
      <c r="L12" s="109" t="s">
        <v>21</v>
      </c>
      <c r="M12" s="111">
        <v>12</v>
      </c>
      <c r="N12" s="112">
        <f>E12+H12+K12</f>
        <v>51</v>
      </c>
      <c r="O12" s="113">
        <f>G12+J12+M12</f>
        <v>51</v>
      </c>
      <c r="P12" s="114">
        <f>IF(E12&gt;G12,1,0)+IF(H12&gt;J12,1,0)+IF(K12&gt;M12,1,0)</f>
        <v>2</v>
      </c>
      <c r="Q12" s="115">
        <f>IF(E12&lt;G12,1,0)+IF(H12&lt;J12,1,0)+IF(K12&lt;M12,1,0)</f>
        <v>1</v>
      </c>
      <c r="R12" s="116">
        <f>IF(P12+Q12&lt;2,0,IF(P12&gt;Q12,1,0))</f>
        <v>1</v>
      </c>
      <c r="S12" s="117">
        <f>IF(P12+Q12&lt;2,0,IF(P12&lt;Q12,1,0))</f>
        <v>0</v>
      </c>
      <c r="T12" s="17"/>
    </row>
    <row r="13" spans="2:20" ht="30" customHeight="1">
      <c r="B13" s="105" t="s">
        <v>29</v>
      </c>
      <c r="C13" s="118" t="s">
        <v>128</v>
      </c>
      <c r="D13" s="118" t="s">
        <v>117</v>
      </c>
      <c r="E13" s="108">
        <v>11</v>
      </c>
      <c r="F13" s="119" t="s">
        <v>21</v>
      </c>
      <c r="G13" s="110">
        <v>21</v>
      </c>
      <c r="H13" s="108">
        <v>14</v>
      </c>
      <c r="I13" s="119" t="s">
        <v>21</v>
      </c>
      <c r="J13" s="110">
        <v>21</v>
      </c>
      <c r="K13" s="108"/>
      <c r="L13" s="119" t="s">
        <v>21</v>
      </c>
      <c r="M13" s="110"/>
      <c r="N13" s="112">
        <f>E13+H13+K13</f>
        <v>25</v>
      </c>
      <c r="O13" s="113">
        <f>G13+J13+M13</f>
        <v>42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129</v>
      </c>
      <c r="D14" s="118" t="s">
        <v>138</v>
      </c>
      <c r="E14" s="108">
        <v>16</v>
      </c>
      <c r="F14" s="119" t="s">
        <v>21</v>
      </c>
      <c r="G14" s="110">
        <v>21</v>
      </c>
      <c r="H14" s="108">
        <v>20</v>
      </c>
      <c r="I14" s="119" t="s">
        <v>21</v>
      </c>
      <c r="J14" s="110">
        <v>22</v>
      </c>
      <c r="K14" s="108"/>
      <c r="L14" s="119" t="s">
        <v>21</v>
      </c>
      <c r="M14" s="110"/>
      <c r="N14" s="112">
        <f>E14+H14+K14</f>
        <v>36</v>
      </c>
      <c r="O14" s="113">
        <f>G14+J14+M14</f>
        <v>43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130</v>
      </c>
      <c r="D15" s="118" t="s">
        <v>139</v>
      </c>
      <c r="E15" s="108">
        <v>21</v>
      </c>
      <c r="F15" s="119" t="s">
        <v>21</v>
      </c>
      <c r="G15" s="110">
        <v>14</v>
      </c>
      <c r="H15" s="108">
        <v>19</v>
      </c>
      <c r="I15" s="119" t="s">
        <v>21</v>
      </c>
      <c r="J15" s="110">
        <v>21</v>
      </c>
      <c r="K15" s="108">
        <v>21</v>
      </c>
      <c r="L15" s="119" t="s">
        <v>21</v>
      </c>
      <c r="M15" s="110">
        <v>16</v>
      </c>
      <c r="N15" s="112">
        <f>E15+H15+K15</f>
        <v>61</v>
      </c>
      <c r="O15" s="113">
        <f>G15+J15+M15</f>
        <v>51</v>
      </c>
      <c r="P15" s="120">
        <f>IF(E15&gt;G15,1,0)+IF(H15&gt;J15,1,0)+IF(K15&gt;M15,1,0)</f>
        <v>2</v>
      </c>
      <c r="Q15" s="121">
        <f>IF(E15&lt;G15,1,0)+IF(H15&lt;J15,1,0)+IF(K15&lt;M15,1,0)</f>
        <v>1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131</v>
      </c>
      <c r="D16" s="118" t="s">
        <v>140</v>
      </c>
      <c r="E16" s="108">
        <v>9</v>
      </c>
      <c r="F16" s="123" t="s">
        <v>21</v>
      </c>
      <c r="G16" s="110">
        <v>21</v>
      </c>
      <c r="H16" s="108">
        <v>6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15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127" t="s">
        <v>175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188</v>
      </c>
      <c r="O17" s="33">
        <f t="shared" si="0"/>
        <v>229</v>
      </c>
      <c r="P17" s="32">
        <f t="shared" si="0"/>
        <v>4</v>
      </c>
      <c r="Q17" s="34">
        <f t="shared" si="0"/>
        <v>8</v>
      </c>
      <c r="R17" s="32">
        <f t="shared" si="0"/>
        <v>2</v>
      </c>
      <c r="S17" s="33">
        <f t="shared" si="0"/>
        <v>3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1" t="s">
        <v>84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83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74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163</v>
      </c>
      <c r="D12" s="107" t="s">
        <v>168</v>
      </c>
      <c r="E12" s="108">
        <v>19</v>
      </c>
      <c r="F12" s="109" t="s">
        <v>21</v>
      </c>
      <c r="G12" s="110">
        <v>21</v>
      </c>
      <c r="H12" s="108">
        <v>14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33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164</v>
      </c>
      <c r="D13" s="118" t="s">
        <v>169</v>
      </c>
      <c r="E13" s="108">
        <v>21</v>
      </c>
      <c r="F13" s="119" t="s">
        <v>21</v>
      </c>
      <c r="G13" s="110">
        <v>12</v>
      </c>
      <c r="H13" s="108">
        <v>21</v>
      </c>
      <c r="I13" s="119" t="s">
        <v>21</v>
      </c>
      <c r="J13" s="110">
        <v>15</v>
      </c>
      <c r="K13" s="108"/>
      <c r="L13" s="119" t="s">
        <v>21</v>
      </c>
      <c r="M13" s="110"/>
      <c r="N13" s="112">
        <f>E13+H13+K13</f>
        <v>42</v>
      </c>
      <c r="O13" s="113">
        <f>G13+J13+M13</f>
        <v>27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/>
    </row>
    <row r="14" spans="2:20" ht="30" customHeight="1">
      <c r="B14" s="105" t="s">
        <v>30</v>
      </c>
      <c r="C14" s="118" t="s">
        <v>165</v>
      </c>
      <c r="D14" s="118" t="s">
        <v>170</v>
      </c>
      <c r="E14" s="108">
        <v>16</v>
      </c>
      <c r="F14" s="119" t="s">
        <v>21</v>
      </c>
      <c r="G14" s="110">
        <v>21</v>
      </c>
      <c r="H14" s="108">
        <v>8</v>
      </c>
      <c r="I14" s="119" t="s">
        <v>21</v>
      </c>
      <c r="J14" s="110">
        <v>21</v>
      </c>
      <c r="K14" s="108"/>
      <c r="L14" s="119" t="s">
        <v>21</v>
      </c>
      <c r="M14" s="110"/>
      <c r="N14" s="112">
        <f>E14+H14+K14</f>
        <v>24</v>
      </c>
      <c r="O14" s="113">
        <f>G14+J14+M14</f>
        <v>42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166</v>
      </c>
      <c r="D15" s="118" t="s">
        <v>172</v>
      </c>
      <c r="E15" s="108">
        <v>21</v>
      </c>
      <c r="F15" s="119" t="s">
        <v>21</v>
      </c>
      <c r="G15" s="110">
        <v>16</v>
      </c>
      <c r="H15" s="108">
        <v>22</v>
      </c>
      <c r="I15" s="119" t="s">
        <v>21</v>
      </c>
      <c r="J15" s="110">
        <v>24</v>
      </c>
      <c r="K15" s="108">
        <v>20</v>
      </c>
      <c r="L15" s="119" t="s">
        <v>21</v>
      </c>
      <c r="M15" s="110">
        <v>22</v>
      </c>
      <c r="N15" s="112">
        <f>E15+H15+K15</f>
        <v>63</v>
      </c>
      <c r="O15" s="113">
        <f>G15+J15+M15</f>
        <v>62</v>
      </c>
      <c r="P15" s="120">
        <f>IF(E15&gt;G15,1,0)+IF(H15&gt;J15,1,0)+IF(K15&gt;M15,1,0)</f>
        <v>1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167</v>
      </c>
      <c r="D16" s="118" t="s">
        <v>171</v>
      </c>
      <c r="E16" s="108">
        <v>21</v>
      </c>
      <c r="F16" s="123" t="s">
        <v>21</v>
      </c>
      <c r="G16" s="110">
        <v>7</v>
      </c>
      <c r="H16" s="108">
        <v>21</v>
      </c>
      <c r="I16" s="123" t="s">
        <v>21</v>
      </c>
      <c r="J16" s="110">
        <v>8</v>
      </c>
      <c r="K16" s="108"/>
      <c r="L16" s="123" t="s">
        <v>21</v>
      </c>
      <c r="M16" s="124"/>
      <c r="N16" s="112">
        <f>E16+H16+K16</f>
        <v>42</v>
      </c>
      <c r="O16" s="113">
        <f>G16+J16+M16</f>
        <v>15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127" t="s">
        <v>195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204</v>
      </c>
      <c r="O17" s="33">
        <f t="shared" si="0"/>
        <v>188</v>
      </c>
      <c r="P17" s="32">
        <f t="shared" si="0"/>
        <v>5</v>
      </c>
      <c r="Q17" s="34">
        <f t="shared" si="0"/>
        <v>6</v>
      </c>
      <c r="R17" s="32">
        <f t="shared" si="0"/>
        <v>2</v>
      </c>
      <c r="S17" s="33">
        <f t="shared" si="0"/>
        <v>3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3" t="s">
        <v>87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76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185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229</v>
      </c>
      <c r="D12" s="107" t="s">
        <v>199</v>
      </c>
      <c r="E12" s="108">
        <v>10</v>
      </c>
      <c r="F12" s="109" t="s">
        <v>21</v>
      </c>
      <c r="G12" s="110">
        <v>21</v>
      </c>
      <c r="H12" s="108">
        <v>7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17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222</v>
      </c>
      <c r="D13" s="118" t="s">
        <v>143</v>
      </c>
      <c r="E13" s="108">
        <v>21</v>
      </c>
      <c r="F13" s="119" t="s">
        <v>21</v>
      </c>
      <c r="G13" s="110">
        <v>8</v>
      </c>
      <c r="H13" s="108">
        <v>21</v>
      </c>
      <c r="I13" s="119" t="s">
        <v>21</v>
      </c>
      <c r="J13" s="110">
        <v>10</v>
      </c>
      <c r="K13" s="108"/>
      <c r="L13" s="119" t="s">
        <v>21</v>
      </c>
      <c r="M13" s="110"/>
      <c r="N13" s="112">
        <f>E13+H13+K13</f>
        <v>42</v>
      </c>
      <c r="O13" s="113">
        <f>G13+J13+M13</f>
        <v>18</v>
      </c>
      <c r="P13" s="120">
        <f>IF(E13&gt;G13,1,0)+IF(H13&gt;J13,1,0)+IF(K13&gt;M13,1,0)</f>
        <v>2</v>
      </c>
      <c r="Q13" s="121">
        <f>IF(E13&lt;G13,1,0)+IF(H13&lt;J13,1,0)+IF(K13&lt;M13,1,0)</f>
        <v>0</v>
      </c>
      <c r="R13" s="122">
        <f>IF(P13+Q13&lt;2,0,IF(P13&gt;Q13,1,0))</f>
        <v>1</v>
      </c>
      <c r="S13" s="121">
        <f>IF(P13+Q13&lt;2,0,IF(P13&lt;Q13,1,0))</f>
        <v>0</v>
      </c>
      <c r="T13" s="17"/>
    </row>
    <row r="14" spans="2:20" ht="30" customHeight="1">
      <c r="B14" s="105" t="s">
        <v>30</v>
      </c>
      <c r="C14" s="118" t="s">
        <v>223</v>
      </c>
      <c r="D14" s="118" t="s">
        <v>200</v>
      </c>
      <c r="E14" s="108">
        <v>22</v>
      </c>
      <c r="F14" s="119" t="s">
        <v>21</v>
      </c>
      <c r="G14" s="110">
        <v>24</v>
      </c>
      <c r="H14" s="108">
        <v>21</v>
      </c>
      <c r="I14" s="119" t="s">
        <v>21</v>
      </c>
      <c r="J14" s="110">
        <v>16</v>
      </c>
      <c r="K14" s="108">
        <v>21</v>
      </c>
      <c r="L14" s="119" t="s">
        <v>21</v>
      </c>
      <c r="M14" s="110">
        <v>9</v>
      </c>
      <c r="N14" s="112">
        <f>E14+H14+K14</f>
        <v>64</v>
      </c>
      <c r="O14" s="113">
        <f>G14+J14+M14</f>
        <v>49</v>
      </c>
      <c r="P14" s="120">
        <f>IF(E14&gt;G14,1,0)+IF(H14&gt;J14,1,0)+IF(K14&gt;M14,1,0)</f>
        <v>2</v>
      </c>
      <c r="Q14" s="121">
        <f>IF(E14&lt;G14,1,0)+IF(H14&lt;J14,1,0)+IF(K14&lt;M14,1,0)</f>
        <v>1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224</v>
      </c>
      <c r="D15" s="118" t="s">
        <v>201</v>
      </c>
      <c r="E15" s="108">
        <v>21</v>
      </c>
      <c r="F15" s="119" t="s">
        <v>21</v>
      </c>
      <c r="G15" s="110">
        <v>10</v>
      </c>
      <c r="H15" s="108">
        <v>21</v>
      </c>
      <c r="I15" s="119" t="s">
        <v>21</v>
      </c>
      <c r="J15" s="110">
        <v>8</v>
      </c>
      <c r="K15" s="108"/>
      <c r="L15" s="119" t="s">
        <v>21</v>
      </c>
      <c r="M15" s="110"/>
      <c r="N15" s="112">
        <f>E15+H15+K15</f>
        <v>42</v>
      </c>
      <c r="O15" s="113">
        <f>G15+J15+M15</f>
        <v>18</v>
      </c>
      <c r="P15" s="120">
        <f>IF(E15&gt;G15,1,0)+IF(H15&gt;J15,1,0)+IF(K15&gt;M15,1,0)</f>
        <v>2</v>
      </c>
      <c r="Q15" s="121">
        <f>IF(E15&lt;G15,1,0)+IF(H15&lt;J15,1,0)+IF(K15&lt;M15,1,0)</f>
        <v>0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230</v>
      </c>
      <c r="D16" s="118" t="s">
        <v>202</v>
      </c>
      <c r="E16" s="108">
        <v>21</v>
      </c>
      <c r="F16" s="123" t="s">
        <v>21</v>
      </c>
      <c r="G16" s="110">
        <v>10</v>
      </c>
      <c r="H16" s="108">
        <v>21</v>
      </c>
      <c r="I16" s="123" t="s">
        <v>21</v>
      </c>
      <c r="J16" s="110">
        <v>5</v>
      </c>
      <c r="K16" s="108"/>
      <c r="L16" s="123" t="s">
        <v>21</v>
      </c>
      <c r="M16" s="124"/>
      <c r="N16" s="112">
        <f>E16+H16+K16</f>
        <v>42</v>
      </c>
      <c r="O16" s="113">
        <f>G16+J16+M16</f>
        <v>15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127" t="s">
        <v>173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207</v>
      </c>
      <c r="O17" s="33">
        <f t="shared" si="0"/>
        <v>142</v>
      </c>
      <c r="P17" s="32">
        <f t="shared" si="0"/>
        <v>8</v>
      </c>
      <c r="Q17" s="34">
        <f t="shared" si="0"/>
        <v>3</v>
      </c>
      <c r="R17" s="32">
        <f t="shared" si="0"/>
        <v>4</v>
      </c>
      <c r="S17" s="33">
        <f t="shared" si="0"/>
        <v>1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1" t="s">
        <v>84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87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180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101</v>
      </c>
      <c r="D12" s="106" t="s">
        <v>133</v>
      </c>
      <c r="E12" s="108">
        <v>8</v>
      </c>
      <c r="F12" s="109" t="s">
        <v>21</v>
      </c>
      <c r="G12" s="110">
        <v>21</v>
      </c>
      <c r="H12" s="108">
        <v>16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24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243</v>
      </c>
      <c r="D13" s="118" t="s">
        <v>222</v>
      </c>
      <c r="E13" s="108">
        <v>7</v>
      </c>
      <c r="F13" s="119" t="s">
        <v>21</v>
      </c>
      <c r="G13" s="110">
        <v>21</v>
      </c>
      <c r="H13" s="108">
        <v>19</v>
      </c>
      <c r="I13" s="119" t="s">
        <v>21</v>
      </c>
      <c r="J13" s="110">
        <v>21</v>
      </c>
      <c r="K13" s="108"/>
      <c r="L13" s="119" t="s">
        <v>21</v>
      </c>
      <c r="M13" s="110"/>
      <c r="N13" s="112">
        <f>E13+H13+K13</f>
        <v>26</v>
      </c>
      <c r="O13" s="113">
        <f>G13+J13+M13</f>
        <v>42</v>
      </c>
      <c r="P13" s="120">
        <f>IF(E13&gt;G13,1,0)+IF(H13&gt;J13,1,0)+IF(K13&gt;M13,1,0)</f>
        <v>0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165</v>
      </c>
      <c r="D14" s="118" t="s">
        <v>241</v>
      </c>
      <c r="E14" s="108">
        <v>8</v>
      </c>
      <c r="F14" s="119" t="s">
        <v>21</v>
      </c>
      <c r="G14" s="110">
        <v>21</v>
      </c>
      <c r="H14" s="108">
        <v>13</v>
      </c>
      <c r="I14" s="119" t="s">
        <v>21</v>
      </c>
      <c r="J14" s="110">
        <v>21</v>
      </c>
      <c r="K14" s="108"/>
      <c r="L14" s="119" t="s">
        <v>21</v>
      </c>
      <c r="M14" s="110"/>
      <c r="N14" s="112">
        <f>E14+H14+K14</f>
        <v>21</v>
      </c>
      <c r="O14" s="113">
        <f>G14+J14+M14</f>
        <v>42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244</v>
      </c>
      <c r="D15" s="118" t="s">
        <v>224</v>
      </c>
      <c r="E15" s="108">
        <v>8</v>
      </c>
      <c r="F15" s="119" t="s">
        <v>21</v>
      </c>
      <c r="G15" s="110">
        <v>21</v>
      </c>
      <c r="H15" s="108">
        <v>21</v>
      </c>
      <c r="I15" s="119" t="s">
        <v>21</v>
      </c>
      <c r="J15" s="110">
        <v>23</v>
      </c>
      <c r="K15" s="108"/>
      <c r="L15" s="119" t="s">
        <v>21</v>
      </c>
      <c r="M15" s="110"/>
      <c r="N15" s="112">
        <f>E15+H15+K15</f>
        <v>29</v>
      </c>
      <c r="O15" s="113">
        <f>G15+J15+M15</f>
        <v>44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105</v>
      </c>
      <c r="D16" s="118" t="s">
        <v>242</v>
      </c>
      <c r="E16" s="108">
        <v>9</v>
      </c>
      <c r="F16" s="123" t="s">
        <v>21</v>
      </c>
      <c r="G16" s="110">
        <v>21</v>
      </c>
      <c r="H16" s="108">
        <v>15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24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204" t="str">
        <f>C8</f>
        <v>BC Centrum-Noord Nederland (Holland)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124</v>
      </c>
      <c r="O17" s="33">
        <f t="shared" si="0"/>
        <v>212</v>
      </c>
      <c r="P17" s="32">
        <f t="shared" si="0"/>
        <v>0</v>
      </c>
      <c r="Q17" s="34">
        <f t="shared" si="0"/>
        <v>10</v>
      </c>
      <c r="R17" s="32">
        <f t="shared" si="0"/>
        <v>0</v>
      </c>
      <c r="S17" s="33">
        <f t="shared" si="0"/>
        <v>5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3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3" max="23" width="10.25390625" style="0" customWidth="1"/>
    <col min="24" max="24" width="2.75390625" style="0" customWidth="1"/>
  </cols>
  <sheetData>
    <row r="1" ht="8.25" customHeight="1"/>
    <row r="2" spans="1:25" ht="27">
      <c r="A2" s="3"/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/>
      <c r="Y2" s="3"/>
    </row>
    <row r="3" spans="1:25" ht="65.25" customHeight="1">
      <c r="A3" s="3"/>
      <c r="B3" s="36"/>
      <c r="C3" s="88"/>
      <c r="D3" s="36"/>
      <c r="E3" s="36"/>
      <c r="F3" s="35"/>
      <c r="G3" s="35"/>
      <c r="H3" s="35"/>
      <c r="I3" s="36"/>
      <c r="J3" s="36"/>
      <c r="K3" s="36"/>
      <c r="L3" s="187" t="s">
        <v>187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5" customFormat="1" ht="30" customHeight="1" thickBot="1" thickTop="1">
      <c r="B5" s="133"/>
      <c r="C5" s="134" t="s">
        <v>182</v>
      </c>
      <c r="D5" s="188">
        <v>1</v>
      </c>
      <c r="E5" s="189"/>
      <c r="F5" s="190"/>
      <c r="G5" s="191">
        <v>2</v>
      </c>
      <c r="H5" s="189"/>
      <c r="I5" s="190"/>
      <c r="J5" s="191">
        <v>3</v>
      </c>
      <c r="K5" s="189"/>
      <c r="L5" s="190"/>
      <c r="M5" s="192" t="s">
        <v>47</v>
      </c>
      <c r="N5" s="193"/>
      <c r="O5" s="194"/>
      <c r="P5" s="193" t="s">
        <v>46</v>
      </c>
      <c r="Q5" s="193"/>
      <c r="R5" s="194"/>
      <c r="S5" s="195" t="s">
        <v>45</v>
      </c>
      <c r="T5" s="193"/>
      <c r="U5" s="194"/>
      <c r="V5" s="37" t="s">
        <v>44</v>
      </c>
      <c r="W5" s="38" t="s">
        <v>43</v>
      </c>
    </row>
    <row r="6" spans="1:25" ht="19.5" customHeight="1">
      <c r="A6" s="3"/>
      <c r="B6" s="169">
        <v>1</v>
      </c>
      <c r="C6" s="39"/>
      <c r="D6" s="135"/>
      <c r="E6" s="136"/>
      <c r="F6" s="137"/>
      <c r="G6" s="71">
        <f>'(4.6)1-2'!R17</f>
        <v>0</v>
      </c>
      <c r="H6" s="72" t="s">
        <v>21</v>
      </c>
      <c r="I6" s="44">
        <f>'(4.6)1-2'!S17</f>
        <v>5</v>
      </c>
      <c r="J6" s="71">
        <f>'(4.6)3-1'!S17</f>
        <v>4</v>
      </c>
      <c r="K6" s="72" t="s">
        <v>21</v>
      </c>
      <c r="L6" s="44">
        <f>'(4.6)3-1'!R17</f>
        <v>1</v>
      </c>
      <c r="M6" s="67"/>
      <c r="N6" s="48"/>
      <c r="O6" s="63"/>
      <c r="P6" s="49"/>
      <c r="Q6" s="48"/>
      <c r="R6" s="50"/>
      <c r="S6" s="47">
        <f>G6+J6</f>
        <v>4</v>
      </c>
      <c r="T6" s="51" t="s">
        <v>21</v>
      </c>
      <c r="U6" s="63">
        <f>I6+L6</f>
        <v>6</v>
      </c>
      <c r="V6" s="172">
        <v>4</v>
      </c>
      <c r="W6" s="184" t="s">
        <v>248</v>
      </c>
      <c r="X6" s="3"/>
      <c r="Y6" s="3"/>
    </row>
    <row r="7" spans="1:25" ht="19.5" customHeight="1">
      <c r="A7" s="3"/>
      <c r="B7" s="170"/>
      <c r="C7" s="40" t="s">
        <v>52</v>
      </c>
      <c r="D7" s="138"/>
      <c r="E7" s="139"/>
      <c r="F7" s="140"/>
      <c r="G7" s="74">
        <f>'(4.6)1-2'!P17</f>
        <v>1</v>
      </c>
      <c r="H7" s="75" t="s">
        <v>21</v>
      </c>
      <c r="I7" s="45">
        <f>'(4.6)1-2'!Q17</f>
        <v>10</v>
      </c>
      <c r="J7" s="74">
        <f>'(4.6)3-1'!Q17</f>
        <v>8</v>
      </c>
      <c r="K7" s="75" t="s">
        <v>21</v>
      </c>
      <c r="L7" s="45">
        <f>'(4.6)3-1'!P17</f>
        <v>4</v>
      </c>
      <c r="M7" s="65"/>
      <c r="N7" s="52"/>
      <c r="O7" s="55"/>
      <c r="P7" s="53">
        <f>G7+J7</f>
        <v>9</v>
      </c>
      <c r="Q7" s="54" t="s">
        <v>21</v>
      </c>
      <c r="R7" s="55">
        <f>I7+L7</f>
        <v>14</v>
      </c>
      <c r="S7" s="56"/>
      <c r="T7" s="57"/>
      <c r="U7" s="84"/>
      <c r="V7" s="173"/>
      <c r="W7" s="185"/>
      <c r="X7" s="3"/>
      <c r="Y7" s="3"/>
    </row>
    <row r="8" spans="1:25" ht="19.5" customHeight="1" thickBot="1">
      <c r="A8" s="3"/>
      <c r="B8" s="171"/>
      <c r="C8" s="150" t="s">
        <v>53</v>
      </c>
      <c r="D8" s="141"/>
      <c r="E8" s="142"/>
      <c r="F8" s="143"/>
      <c r="G8" s="77">
        <f>'(4.6)1-2'!N17</f>
        <v>153</v>
      </c>
      <c r="H8" s="78" t="s">
        <v>21</v>
      </c>
      <c r="I8" s="46">
        <f>'(4.6)1-2'!O17</f>
        <v>231</v>
      </c>
      <c r="J8" s="77">
        <f>'(4.6)3-1'!O17</f>
        <v>228</v>
      </c>
      <c r="K8" s="78" t="s">
        <v>21</v>
      </c>
      <c r="L8" s="46">
        <f>'(4.6)3-1'!N17</f>
        <v>229</v>
      </c>
      <c r="M8" s="68">
        <f>G8+J8</f>
        <v>381</v>
      </c>
      <c r="N8" s="64" t="s">
        <v>21</v>
      </c>
      <c r="O8" s="80">
        <f>I8+L8</f>
        <v>460</v>
      </c>
      <c r="P8" s="58"/>
      <c r="Q8" s="59"/>
      <c r="R8" s="60"/>
      <c r="S8" s="61"/>
      <c r="T8" s="62"/>
      <c r="U8" s="85"/>
      <c r="V8" s="174"/>
      <c r="W8" s="186"/>
      <c r="X8" s="3"/>
      <c r="Y8" s="3"/>
    </row>
    <row r="9" spans="1:25" ht="19.5" customHeight="1">
      <c r="A9" s="3"/>
      <c r="B9" s="169">
        <v>2</v>
      </c>
      <c r="C9" s="39"/>
      <c r="D9" s="81">
        <f>I6</f>
        <v>5</v>
      </c>
      <c r="E9" s="72" t="s">
        <v>21</v>
      </c>
      <c r="F9" s="73">
        <f>G6</f>
        <v>0</v>
      </c>
      <c r="G9" s="144"/>
      <c r="H9" s="136"/>
      <c r="I9" s="137"/>
      <c r="J9" s="71">
        <f>'(4.6)2-3'!R17</f>
        <v>3</v>
      </c>
      <c r="K9" s="72" t="s">
        <v>21</v>
      </c>
      <c r="L9" s="44">
        <f>'(4.6)2-3'!S17</f>
        <v>2</v>
      </c>
      <c r="M9" s="67"/>
      <c r="N9" s="48"/>
      <c r="O9" s="63"/>
      <c r="P9" s="49"/>
      <c r="Q9" s="48"/>
      <c r="R9" s="50"/>
      <c r="S9" s="47">
        <f>D9+J9</f>
        <v>8</v>
      </c>
      <c r="T9" s="51" t="s">
        <v>21</v>
      </c>
      <c r="U9" s="63">
        <f>F9+L9</f>
        <v>2</v>
      </c>
      <c r="V9" s="172">
        <v>6</v>
      </c>
      <c r="W9" s="184" t="s">
        <v>247</v>
      </c>
      <c r="X9" s="3"/>
      <c r="Y9" s="3"/>
    </row>
    <row r="10" spans="1:25" ht="19.5" customHeight="1">
      <c r="A10" s="3"/>
      <c r="B10" s="170"/>
      <c r="C10" s="40" t="s">
        <v>67</v>
      </c>
      <c r="D10" s="82">
        <f>I7</f>
        <v>10</v>
      </c>
      <c r="E10" s="75" t="s">
        <v>21</v>
      </c>
      <c r="F10" s="76">
        <f>G7</f>
        <v>1</v>
      </c>
      <c r="G10" s="145"/>
      <c r="H10" s="139"/>
      <c r="I10" s="140"/>
      <c r="J10" s="74">
        <f>'(4.6)2-3'!P17</f>
        <v>8</v>
      </c>
      <c r="K10" s="75" t="s">
        <v>21</v>
      </c>
      <c r="L10" s="45">
        <f>'(4.6)2-3'!Q17</f>
        <v>5</v>
      </c>
      <c r="M10" s="65"/>
      <c r="N10" s="52"/>
      <c r="O10" s="55"/>
      <c r="P10" s="53">
        <f>D10+J10</f>
        <v>18</v>
      </c>
      <c r="Q10" s="54" t="s">
        <v>21</v>
      </c>
      <c r="R10" s="55">
        <f>F10+L10</f>
        <v>6</v>
      </c>
      <c r="S10" s="56"/>
      <c r="T10" s="57"/>
      <c r="U10" s="84"/>
      <c r="V10" s="173"/>
      <c r="W10" s="185"/>
      <c r="X10" s="3"/>
      <c r="Y10" s="3"/>
    </row>
    <row r="11" spans="1:28" ht="19.5" customHeight="1" thickBot="1">
      <c r="A11" s="3"/>
      <c r="B11" s="171"/>
      <c r="C11" s="150" t="s">
        <v>53</v>
      </c>
      <c r="D11" s="83">
        <f>I8</f>
        <v>231</v>
      </c>
      <c r="E11" s="78" t="s">
        <v>21</v>
      </c>
      <c r="F11" s="79">
        <f>G8</f>
        <v>153</v>
      </c>
      <c r="G11" s="146"/>
      <c r="H11" s="142"/>
      <c r="I11" s="143"/>
      <c r="J11" s="77">
        <f>'(4.6)2-3'!N17</f>
        <v>235</v>
      </c>
      <c r="K11" s="78" t="s">
        <v>21</v>
      </c>
      <c r="L11" s="46">
        <f>'(4.6)2-3'!O17</f>
        <v>220</v>
      </c>
      <c r="M11" s="68">
        <f>D11+J11</f>
        <v>466</v>
      </c>
      <c r="N11" s="64" t="s">
        <v>21</v>
      </c>
      <c r="O11" s="80">
        <f>F11+L11</f>
        <v>373</v>
      </c>
      <c r="P11" s="58"/>
      <c r="Q11" s="59"/>
      <c r="R11" s="60"/>
      <c r="S11" s="61"/>
      <c r="T11" s="62"/>
      <c r="U11" s="85"/>
      <c r="V11" s="174"/>
      <c r="W11" s="186"/>
      <c r="X11" s="3"/>
      <c r="Y11" s="3"/>
      <c r="AA11" s="42"/>
      <c r="AB11" s="42"/>
    </row>
    <row r="12" spans="1:28" ht="19.5" customHeight="1">
      <c r="A12" s="3"/>
      <c r="B12" s="169">
        <v>3</v>
      </c>
      <c r="C12" s="39" t="s">
        <v>78</v>
      </c>
      <c r="D12" s="81">
        <f>L6</f>
        <v>1</v>
      </c>
      <c r="E12" s="72" t="s">
        <v>21</v>
      </c>
      <c r="F12" s="44">
        <f>J6</f>
        <v>4</v>
      </c>
      <c r="G12" s="71">
        <f>L9</f>
        <v>2</v>
      </c>
      <c r="H12" s="72" t="s">
        <v>21</v>
      </c>
      <c r="I12" s="73">
        <f>J9</f>
        <v>3</v>
      </c>
      <c r="J12" s="144"/>
      <c r="K12" s="136"/>
      <c r="L12" s="137"/>
      <c r="M12" s="67"/>
      <c r="N12" s="48"/>
      <c r="O12" s="63"/>
      <c r="P12" s="49"/>
      <c r="Q12" s="48"/>
      <c r="R12" s="50"/>
      <c r="S12" s="47">
        <f>D12+G12</f>
        <v>3</v>
      </c>
      <c r="T12" s="51" t="s">
        <v>21</v>
      </c>
      <c r="U12" s="63">
        <f>F12+I12</f>
        <v>7</v>
      </c>
      <c r="V12" s="172">
        <v>2</v>
      </c>
      <c r="W12" s="175" t="s">
        <v>246</v>
      </c>
      <c r="X12" s="3"/>
      <c r="Y12" s="41"/>
      <c r="AA12" s="42"/>
      <c r="AB12" s="42"/>
    </row>
    <row r="13" spans="1:28" ht="19.5" customHeight="1">
      <c r="A13" s="3"/>
      <c r="B13" s="170"/>
      <c r="C13" s="40" t="s">
        <v>233</v>
      </c>
      <c r="D13" s="82">
        <f>L7</f>
        <v>4</v>
      </c>
      <c r="E13" s="75" t="s">
        <v>21</v>
      </c>
      <c r="F13" s="45">
        <f>J7</f>
        <v>8</v>
      </c>
      <c r="G13" s="74">
        <f>L10</f>
        <v>5</v>
      </c>
      <c r="H13" s="75" t="s">
        <v>21</v>
      </c>
      <c r="I13" s="76">
        <f>J10</f>
        <v>8</v>
      </c>
      <c r="J13" s="145"/>
      <c r="K13" s="139"/>
      <c r="L13" s="140"/>
      <c r="M13" s="65"/>
      <c r="N13" s="52"/>
      <c r="O13" s="55"/>
      <c r="P13" s="53">
        <f>D13+G13</f>
        <v>9</v>
      </c>
      <c r="Q13" s="54" t="s">
        <v>21</v>
      </c>
      <c r="R13" s="55">
        <f>F13+I13</f>
        <v>16</v>
      </c>
      <c r="S13" s="56"/>
      <c r="T13" s="57"/>
      <c r="U13" s="84"/>
      <c r="V13" s="173"/>
      <c r="W13" s="176"/>
      <c r="X13" s="3"/>
      <c r="Y13" s="41"/>
      <c r="AA13" s="42"/>
      <c r="AB13" s="42"/>
    </row>
    <row r="14" spans="1:28" ht="19.5" customHeight="1" thickBot="1">
      <c r="A14" s="3"/>
      <c r="B14" s="171"/>
      <c r="C14" s="150" t="s">
        <v>79</v>
      </c>
      <c r="D14" s="83">
        <f>L8</f>
        <v>229</v>
      </c>
      <c r="E14" s="78" t="s">
        <v>21</v>
      </c>
      <c r="F14" s="46">
        <f>J8</f>
        <v>228</v>
      </c>
      <c r="G14" s="77">
        <f>L11</f>
        <v>220</v>
      </c>
      <c r="H14" s="78" t="s">
        <v>21</v>
      </c>
      <c r="I14" s="79">
        <f>J11</f>
        <v>235</v>
      </c>
      <c r="J14" s="145"/>
      <c r="K14" s="139"/>
      <c r="L14" s="140"/>
      <c r="M14" s="68">
        <f>D14+G14</f>
        <v>449</v>
      </c>
      <c r="N14" s="64" t="s">
        <v>21</v>
      </c>
      <c r="O14" s="80">
        <f>F14+I14</f>
        <v>463</v>
      </c>
      <c r="P14" s="58"/>
      <c r="Q14" s="59"/>
      <c r="R14" s="60"/>
      <c r="S14" s="61"/>
      <c r="T14" s="62"/>
      <c r="U14" s="85"/>
      <c r="V14" s="174"/>
      <c r="W14" s="177"/>
      <c r="X14" s="3"/>
      <c r="Y14" s="41"/>
      <c r="AA14" s="42"/>
      <c r="AB14" s="42"/>
    </row>
    <row r="15" spans="1:30" ht="12.75">
      <c r="A15" s="3"/>
      <c r="C15" s="3"/>
      <c r="D15" s="178" t="s">
        <v>34</v>
      </c>
      <c r="E15" s="179"/>
      <c r="F15" s="180"/>
      <c r="G15" s="181" t="s">
        <v>35</v>
      </c>
      <c r="H15" s="182"/>
      <c r="I15" s="183"/>
      <c r="J15" s="181" t="s">
        <v>36</v>
      </c>
      <c r="K15" s="182"/>
      <c r="L15" s="1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42"/>
      <c r="AB15" s="42"/>
      <c r="AC15" s="42"/>
      <c r="AD15" s="42"/>
    </row>
    <row r="16" spans="1:30" ht="12.75">
      <c r="A16" s="3"/>
      <c r="C16" s="147" t="s">
        <v>41</v>
      </c>
      <c r="D16" s="163" t="s">
        <v>38</v>
      </c>
      <c r="E16" s="164"/>
      <c r="F16" s="165"/>
      <c r="G16" s="163" t="s">
        <v>39</v>
      </c>
      <c r="H16" s="164"/>
      <c r="I16" s="165"/>
      <c r="J16" s="163" t="s">
        <v>40</v>
      </c>
      <c r="K16" s="164"/>
      <c r="L16" s="1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23"/>
      <c r="Y16" s="3"/>
      <c r="AC16" s="42"/>
      <c r="AD16" s="42"/>
    </row>
    <row r="17" spans="1:30" ht="12.75">
      <c r="A17" s="3"/>
      <c r="C17" s="3"/>
      <c r="D17" s="166" t="s">
        <v>22</v>
      </c>
      <c r="E17" s="167"/>
      <c r="F17" s="168"/>
      <c r="G17" s="166" t="s">
        <v>24</v>
      </c>
      <c r="H17" s="167"/>
      <c r="I17" s="168"/>
      <c r="J17" s="166" t="s">
        <v>25</v>
      </c>
      <c r="K17" s="167"/>
      <c r="L17" s="16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23"/>
      <c r="Y17" s="3"/>
      <c r="AC17" s="42"/>
      <c r="AD17" s="42"/>
    </row>
    <row r="18" spans="1:30" ht="12.75">
      <c r="A18" s="3"/>
      <c r="C18" s="23"/>
      <c r="D18" s="70"/>
      <c r="E18" s="70"/>
      <c r="F18" s="70"/>
      <c r="G18" s="70"/>
      <c r="H18" s="70"/>
      <c r="I18" s="70"/>
      <c r="J18" s="69"/>
      <c r="K18" s="69"/>
      <c r="L18" s="6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23"/>
      <c r="Y18" s="3"/>
      <c r="AC18" s="42"/>
      <c r="AD18" s="42"/>
    </row>
    <row r="19" spans="1:30" ht="12.75">
      <c r="A19" s="3"/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3"/>
      <c r="Y19" s="3"/>
      <c r="AC19" s="42"/>
      <c r="AD19" s="42"/>
    </row>
    <row r="20" spans="1:30" ht="12.75">
      <c r="A20" s="3"/>
      <c r="C20" s="23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"/>
      <c r="Y20" s="3"/>
      <c r="AD20" s="42"/>
    </row>
    <row r="21" spans="1:30" ht="12.75">
      <c r="A21" s="3"/>
      <c r="C21" s="3"/>
      <c r="D21" s="69"/>
      <c r="E21" s="69"/>
      <c r="F21" s="69"/>
      <c r="G21" s="69"/>
      <c r="H21" s="69"/>
      <c r="I21" s="69"/>
      <c r="J21" s="69"/>
      <c r="K21" s="69"/>
      <c r="L21" s="69"/>
      <c r="M21" s="23"/>
      <c r="N21" s="23"/>
      <c r="O21" s="23"/>
      <c r="P21" s="23"/>
      <c r="Q21" s="23"/>
      <c r="R21" s="3"/>
      <c r="S21" s="3"/>
      <c r="T21" s="3"/>
      <c r="U21" s="3"/>
      <c r="V21" s="3"/>
      <c r="W21" s="3"/>
      <c r="X21" s="3"/>
      <c r="Y21" s="3"/>
      <c r="AD21" s="4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3"/>
      <c r="V22" s="3"/>
      <c r="W22" s="3"/>
      <c r="X22" s="3"/>
      <c r="Y22" s="3"/>
      <c r="AD22" s="42"/>
    </row>
    <row r="23" spans="12:20" ht="12.75">
      <c r="L23" s="42"/>
      <c r="M23" s="42"/>
      <c r="N23" s="42"/>
      <c r="O23" s="42"/>
      <c r="P23" s="42"/>
      <c r="Q23" s="42"/>
      <c r="R23" s="42"/>
      <c r="S23" s="42"/>
      <c r="T23" s="42"/>
    </row>
    <row r="24" spans="28:29" ht="12.75">
      <c r="AB24" s="42"/>
      <c r="AC24" s="42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C8" sqref="C8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2" t="s">
        <v>77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95" t="s">
        <v>83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183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207</v>
      </c>
      <c r="D12" s="107" t="s">
        <v>168</v>
      </c>
      <c r="E12" s="108">
        <v>10</v>
      </c>
      <c r="F12" s="109" t="s">
        <v>21</v>
      </c>
      <c r="G12" s="110">
        <v>21</v>
      </c>
      <c r="H12" s="108">
        <v>21</v>
      </c>
      <c r="I12" s="109" t="s">
        <v>21</v>
      </c>
      <c r="J12" s="110">
        <v>17</v>
      </c>
      <c r="K12" s="108">
        <v>13</v>
      </c>
      <c r="L12" s="109" t="s">
        <v>21</v>
      </c>
      <c r="M12" s="111">
        <v>21</v>
      </c>
      <c r="N12" s="112">
        <f>E12+H12+K12</f>
        <v>44</v>
      </c>
      <c r="O12" s="113">
        <f>G12+J12+M12</f>
        <v>59</v>
      </c>
      <c r="P12" s="114">
        <f>IF(E12&gt;G12,1,0)+IF(H12&gt;J12,1,0)+IF(K12&gt;M12,1,0)</f>
        <v>1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 t="s">
        <v>214</v>
      </c>
    </row>
    <row r="13" spans="2:20" ht="30" customHeight="1">
      <c r="B13" s="105" t="s">
        <v>29</v>
      </c>
      <c r="C13" s="118" t="s">
        <v>91</v>
      </c>
      <c r="D13" s="118" t="s">
        <v>236</v>
      </c>
      <c r="E13" s="108">
        <v>21</v>
      </c>
      <c r="F13" s="119" t="s">
        <v>21</v>
      </c>
      <c r="G13" s="110">
        <v>12</v>
      </c>
      <c r="H13" s="108">
        <v>13</v>
      </c>
      <c r="I13" s="119" t="s">
        <v>21</v>
      </c>
      <c r="J13" s="110">
        <v>21</v>
      </c>
      <c r="K13" s="108">
        <v>15</v>
      </c>
      <c r="L13" s="119" t="s">
        <v>21</v>
      </c>
      <c r="M13" s="110">
        <v>21</v>
      </c>
      <c r="N13" s="112">
        <f>E13+H13+K13</f>
        <v>49</v>
      </c>
      <c r="O13" s="113">
        <f>G13+J13+M13</f>
        <v>54</v>
      </c>
      <c r="P13" s="120">
        <f>IF(E13&gt;G13,1,0)+IF(H13&gt;J13,1,0)+IF(K13&gt;M13,1,0)</f>
        <v>1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208</v>
      </c>
      <c r="D14" s="118" t="s">
        <v>206</v>
      </c>
      <c r="E14" s="108">
        <v>21</v>
      </c>
      <c r="F14" s="119" t="s">
        <v>21</v>
      </c>
      <c r="G14" s="110">
        <v>11</v>
      </c>
      <c r="H14" s="108">
        <v>21</v>
      </c>
      <c r="I14" s="119" t="s">
        <v>21</v>
      </c>
      <c r="J14" s="110">
        <v>10</v>
      </c>
      <c r="K14" s="108"/>
      <c r="L14" s="119" t="s">
        <v>21</v>
      </c>
      <c r="M14" s="110"/>
      <c r="N14" s="112">
        <f>E14+H14+K14</f>
        <v>42</v>
      </c>
      <c r="O14" s="113">
        <f>G14+J14+M14</f>
        <v>21</v>
      </c>
      <c r="P14" s="120">
        <f>IF(E14&gt;G14,1,0)+IF(H14&gt;J14,1,0)+IF(K14&gt;M14,1,0)</f>
        <v>2</v>
      </c>
      <c r="Q14" s="121">
        <f>IF(E14&lt;G14,1,0)+IF(H14&lt;J14,1,0)+IF(K14&lt;M14,1,0)</f>
        <v>0</v>
      </c>
      <c r="R14" s="122">
        <f>IF(P14+Q14&lt;2,0,IF(P14&gt;Q14,1,0))</f>
        <v>1</v>
      </c>
      <c r="S14" s="121">
        <f>IF(P14+Q14&lt;2,0,IF(P14&lt;Q14,1,0))</f>
        <v>0</v>
      </c>
      <c r="T14" s="17"/>
    </row>
    <row r="15" spans="2:20" ht="30" customHeight="1">
      <c r="B15" s="105" t="s">
        <v>31</v>
      </c>
      <c r="C15" s="118" t="s">
        <v>209</v>
      </c>
      <c r="D15" s="118" t="s">
        <v>237</v>
      </c>
      <c r="E15" s="108">
        <v>23</v>
      </c>
      <c r="F15" s="119" t="s">
        <v>21</v>
      </c>
      <c r="G15" s="110">
        <v>21</v>
      </c>
      <c r="H15" s="108">
        <v>14</v>
      </c>
      <c r="I15" s="119" t="s">
        <v>21</v>
      </c>
      <c r="J15" s="110">
        <v>21</v>
      </c>
      <c r="K15" s="108">
        <v>21</v>
      </c>
      <c r="L15" s="119" t="s">
        <v>21</v>
      </c>
      <c r="M15" s="110">
        <v>18</v>
      </c>
      <c r="N15" s="112">
        <f>E15+H15+K15</f>
        <v>58</v>
      </c>
      <c r="O15" s="113">
        <f>G15+J15+M15</f>
        <v>60</v>
      </c>
      <c r="P15" s="120">
        <f>IF(E15&gt;G15,1,0)+IF(H15&gt;J15,1,0)+IF(K15&gt;M15,1,0)</f>
        <v>2</v>
      </c>
      <c r="Q15" s="121">
        <f>IF(E15&lt;G15,1,0)+IF(H15&lt;J15,1,0)+IF(K15&lt;M15,1,0)</f>
        <v>1</v>
      </c>
      <c r="R15" s="122">
        <f>IF(P15+Q15&lt;2,0,IF(P15&gt;Q15,1,0))</f>
        <v>1</v>
      </c>
      <c r="S15" s="121">
        <f>IF(P15+Q15&lt;2,0,IF(P15&lt;Q15,1,0))</f>
        <v>0</v>
      </c>
      <c r="T15" s="17"/>
    </row>
    <row r="16" spans="2:20" ht="30" customHeight="1" thickBot="1">
      <c r="B16" s="105" t="s">
        <v>32</v>
      </c>
      <c r="C16" s="118" t="s">
        <v>95</v>
      </c>
      <c r="D16" s="118" t="s">
        <v>238</v>
      </c>
      <c r="E16" s="108">
        <v>21</v>
      </c>
      <c r="F16" s="123" t="s">
        <v>21</v>
      </c>
      <c r="G16" s="110">
        <v>16</v>
      </c>
      <c r="H16" s="108">
        <v>21</v>
      </c>
      <c r="I16" s="123" t="s">
        <v>21</v>
      </c>
      <c r="J16" s="110">
        <v>10</v>
      </c>
      <c r="K16" s="108"/>
      <c r="L16" s="123" t="s">
        <v>21</v>
      </c>
      <c r="M16" s="124"/>
      <c r="N16" s="112">
        <f>E16+H16+K16</f>
        <v>42</v>
      </c>
      <c r="O16" s="113">
        <f>G16+J16+M16</f>
        <v>26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127" t="s">
        <v>150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235</v>
      </c>
      <c r="O17" s="33">
        <f t="shared" si="0"/>
        <v>220</v>
      </c>
      <c r="P17" s="32">
        <f t="shared" si="0"/>
        <v>8</v>
      </c>
      <c r="Q17" s="34">
        <f t="shared" si="0"/>
        <v>5</v>
      </c>
      <c r="R17" s="32">
        <f t="shared" si="0"/>
        <v>3</v>
      </c>
      <c r="S17" s="33">
        <f t="shared" si="0"/>
        <v>2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153" t="s">
        <v>57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77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184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7" t="s">
        <v>231</v>
      </c>
      <c r="D12" s="107" t="s">
        <v>225</v>
      </c>
      <c r="E12" s="108">
        <v>12</v>
      </c>
      <c r="F12" s="109" t="s">
        <v>21</v>
      </c>
      <c r="G12" s="110">
        <v>21</v>
      </c>
      <c r="H12" s="108">
        <v>14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26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112</v>
      </c>
      <c r="D13" s="118" t="s">
        <v>226</v>
      </c>
      <c r="E13" s="108">
        <v>14</v>
      </c>
      <c r="F13" s="119" t="s">
        <v>21</v>
      </c>
      <c r="G13" s="110">
        <v>21</v>
      </c>
      <c r="H13" s="108">
        <v>23</v>
      </c>
      <c r="I13" s="119" t="s">
        <v>21</v>
      </c>
      <c r="J13" s="110">
        <v>21</v>
      </c>
      <c r="K13" s="108">
        <v>13</v>
      </c>
      <c r="L13" s="119" t="s">
        <v>21</v>
      </c>
      <c r="M13" s="110">
        <v>21</v>
      </c>
      <c r="N13" s="112">
        <f>E13+H13+K13</f>
        <v>50</v>
      </c>
      <c r="O13" s="113">
        <f>G13+J13+M13</f>
        <v>63</v>
      </c>
      <c r="P13" s="120">
        <f>IF(E13&gt;G13,1,0)+IF(H13&gt;J13,1,0)+IF(K13&gt;M13,1,0)</f>
        <v>1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113</v>
      </c>
      <c r="D14" s="118" t="s">
        <v>227</v>
      </c>
      <c r="E14" s="108">
        <v>17</v>
      </c>
      <c r="F14" s="119" t="s">
        <v>21</v>
      </c>
      <c r="G14" s="110">
        <v>21</v>
      </c>
      <c r="H14" s="108">
        <v>13</v>
      </c>
      <c r="I14" s="119" t="s">
        <v>21</v>
      </c>
      <c r="J14" s="110">
        <v>21</v>
      </c>
      <c r="K14" s="108"/>
      <c r="L14" s="119" t="s">
        <v>21</v>
      </c>
      <c r="M14" s="110"/>
      <c r="N14" s="112">
        <f>E14+H14+K14</f>
        <v>30</v>
      </c>
      <c r="O14" s="113">
        <f>G14+J14+M14</f>
        <v>42</v>
      </c>
      <c r="P14" s="120">
        <f>IF(E14&gt;G14,1,0)+IF(H14&gt;J14,1,0)+IF(K14&gt;M14,1,0)</f>
        <v>0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118" t="s">
        <v>114</v>
      </c>
      <c r="D15" s="118" t="s">
        <v>209</v>
      </c>
      <c r="E15" s="108">
        <v>15</v>
      </c>
      <c r="F15" s="119" t="s">
        <v>21</v>
      </c>
      <c r="G15" s="110">
        <v>21</v>
      </c>
      <c r="H15" s="108">
        <v>12</v>
      </c>
      <c r="I15" s="119" t="s">
        <v>21</v>
      </c>
      <c r="J15" s="110">
        <v>21</v>
      </c>
      <c r="K15" s="108"/>
      <c r="L15" s="119" t="s">
        <v>21</v>
      </c>
      <c r="M15" s="110"/>
      <c r="N15" s="112">
        <f>E15+H15+K15</f>
        <v>27</v>
      </c>
      <c r="O15" s="113">
        <f>G15+J15+M15</f>
        <v>42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232</v>
      </c>
      <c r="D16" s="118" t="s">
        <v>228</v>
      </c>
      <c r="E16" s="108">
        <v>11</v>
      </c>
      <c r="F16" s="123" t="s">
        <v>21</v>
      </c>
      <c r="G16" s="110">
        <v>21</v>
      </c>
      <c r="H16" s="108">
        <v>9</v>
      </c>
      <c r="I16" s="123" t="s">
        <v>21</v>
      </c>
      <c r="J16" s="110">
        <v>21</v>
      </c>
      <c r="K16" s="108"/>
      <c r="L16" s="123" t="s">
        <v>21</v>
      </c>
      <c r="M16" s="124"/>
      <c r="N16" s="112">
        <f>E16+H16+K16</f>
        <v>20</v>
      </c>
      <c r="O16" s="113">
        <f>G16+J16+M16</f>
        <v>42</v>
      </c>
      <c r="P16" s="116">
        <f>IF(E16&gt;G16,1,0)+IF(H16&gt;J16,1,0)+IF(K16&gt;M16,1,0)</f>
        <v>0</v>
      </c>
      <c r="Q16" s="125">
        <f>IF(E16&lt;G16,1,0)+IF(H16&lt;J16,1,0)+IF(K16&lt;M16,1,0)</f>
        <v>2</v>
      </c>
      <c r="R16" s="122">
        <f>IF(P16+Q16&lt;2,0,IF(P16&gt;Q16,1,0))</f>
        <v>0</v>
      </c>
      <c r="S16" s="121">
        <f>IF(P16+Q16&lt;2,0,IF(P16&lt;Q16,1,0))</f>
        <v>1</v>
      </c>
      <c r="T16" s="17"/>
    </row>
    <row r="17" spans="2:20" ht="34.5" customHeight="1" thickBot="1">
      <c r="B17" s="126" t="s">
        <v>10</v>
      </c>
      <c r="C17" s="204" t="str">
        <f>C8</f>
        <v>Kungota (Slovenia)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153</v>
      </c>
      <c r="O17" s="33">
        <f t="shared" si="0"/>
        <v>231</v>
      </c>
      <c r="P17" s="32">
        <f t="shared" si="0"/>
        <v>1</v>
      </c>
      <c r="Q17" s="34">
        <f t="shared" si="0"/>
        <v>10</v>
      </c>
      <c r="R17" s="32">
        <f t="shared" si="0"/>
        <v>0</v>
      </c>
      <c r="S17" s="33">
        <f t="shared" si="0"/>
        <v>5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4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3.00390625" style="3" customWidth="1"/>
    <col min="3" max="4" width="34.75390625" style="3" customWidth="1"/>
    <col min="5" max="5" width="2.75390625" style="3" customWidth="1"/>
    <col min="6" max="6" width="1.25" style="3" customWidth="1"/>
    <col min="7" max="8" width="2.75390625" style="3" customWidth="1"/>
    <col min="9" max="9" width="1.25" style="3" customWidth="1"/>
    <col min="10" max="11" width="2.75390625" style="3" customWidth="1"/>
    <col min="12" max="12" width="1.25" style="3" customWidth="1"/>
    <col min="13" max="13" width="2.75390625" style="3" customWidth="1"/>
    <col min="14" max="15" width="5.375" style="3" customWidth="1"/>
    <col min="16" max="19" width="4.25390625" style="3" customWidth="1"/>
    <col min="20" max="20" width="16.25390625" style="3" customWidth="1"/>
    <col min="21" max="21" width="2.25390625" style="3" customWidth="1"/>
    <col min="22" max="22" width="3.00390625" style="3" customWidth="1"/>
    <col min="23" max="34" width="2.75390625" style="3" customWidth="1"/>
    <col min="35" max="16384" width="9.125" style="3" customWidth="1"/>
  </cols>
  <sheetData>
    <row r="1" ht="7.5" customHeight="1"/>
    <row r="2" spans="2:20" ht="32.25" customHeight="1">
      <c r="B2" s="149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7:20" ht="12.75">
      <c r="Q3" s="89"/>
      <c r="R3" s="89"/>
      <c r="S3" s="89"/>
      <c r="T3" s="89"/>
    </row>
    <row r="4" spans="17:20" ht="12.75">
      <c r="Q4" s="89"/>
      <c r="R4" s="89"/>
      <c r="S4" s="89"/>
      <c r="T4" s="89"/>
    </row>
    <row r="5" spans="2:20" ht="27" thickBot="1">
      <c r="B5" s="196" t="s">
        <v>0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2:20" ht="19.5" customHeight="1" thickBot="1">
      <c r="B6" s="90" t="s">
        <v>1</v>
      </c>
      <c r="C6" s="26"/>
      <c r="D6" s="27" t="s">
        <v>48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8"/>
    </row>
    <row r="7" spans="2:20" ht="19.5" customHeight="1" thickTop="1">
      <c r="B7" s="91" t="s">
        <v>3</v>
      </c>
      <c r="C7" s="95" t="s">
        <v>83</v>
      </c>
      <c r="D7" s="4"/>
      <c r="E7" s="5"/>
      <c r="F7" s="5"/>
      <c r="G7" s="5"/>
      <c r="H7" s="5"/>
      <c r="I7" s="5"/>
      <c r="J7" s="5"/>
      <c r="K7" s="5"/>
      <c r="L7" s="5"/>
      <c r="M7" s="5"/>
      <c r="N7" s="4"/>
      <c r="O7" s="5"/>
      <c r="P7" s="5"/>
      <c r="Q7" s="29" t="s">
        <v>17</v>
      </c>
      <c r="R7" s="30"/>
      <c r="S7" s="93"/>
      <c r="T7" s="94" t="s">
        <v>49</v>
      </c>
    </row>
    <row r="8" spans="2:20" ht="19.5" customHeight="1">
      <c r="B8" s="91" t="s">
        <v>4</v>
      </c>
      <c r="C8" s="152" t="s">
        <v>57</v>
      </c>
      <c r="D8" s="5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31" t="s">
        <v>2</v>
      </c>
      <c r="R8" s="7"/>
      <c r="S8" s="5"/>
      <c r="T8" s="6" t="s">
        <v>23</v>
      </c>
    </row>
    <row r="9" spans="2:20" ht="19.5" customHeight="1" thickBot="1">
      <c r="B9" s="96" t="s">
        <v>5</v>
      </c>
      <c r="C9" s="8"/>
      <c r="D9" s="97" t="s">
        <v>26</v>
      </c>
      <c r="E9" s="9"/>
      <c r="F9" s="9"/>
      <c r="G9" s="9"/>
      <c r="H9" s="9"/>
      <c r="I9" s="9"/>
      <c r="J9" s="9"/>
      <c r="K9" s="9"/>
      <c r="L9" s="9"/>
      <c r="M9" s="9"/>
      <c r="N9" s="10"/>
      <c r="O9" s="10"/>
      <c r="P9" s="10"/>
      <c r="Q9" s="98"/>
      <c r="R9" s="99"/>
      <c r="S9" s="100" t="s">
        <v>186</v>
      </c>
      <c r="T9" s="101"/>
    </row>
    <row r="10" spans="2:20" ht="24.75" customHeight="1">
      <c r="B10" s="11"/>
      <c r="C10" s="2" t="s">
        <v>6</v>
      </c>
      <c r="D10" s="2" t="s">
        <v>7</v>
      </c>
      <c r="E10" s="197" t="s">
        <v>8</v>
      </c>
      <c r="F10" s="198"/>
      <c r="G10" s="198"/>
      <c r="H10" s="198"/>
      <c r="I10" s="198"/>
      <c r="J10" s="198"/>
      <c r="K10" s="198"/>
      <c r="L10" s="198"/>
      <c r="M10" s="199"/>
      <c r="N10" s="200" t="s">
        <v>18</v>
      </c>
      <c r="O10" s="201"/>
      <c r="P10" s="200" t="s">
        <v>19</v>
      </c>
      <c r="Q10" s="201"/>
      <c r="R10" s="200" t="s">
        <v>20</v>
      </c>
      <c r="S10" s="201"/>
      <c r="T10" s="43" t="s">
        <v>9</v>
      </c>
    </row>
    <row r="11" spans="2:20" ht="9.75" customHeight="1" thickBot="1">
      <c r="B11" s="12"/>
      <c r="C11" s="102"/>
      <c r="D11" s="13"/>
      <c r="E11" s="103">
        <v>1</v>
      </c>
      <c r="F11" s="103"/>
      <c r="G11" s="103"/>
      <c r="H11" s="103">
        <v>2</v>
      </c>
      <c r="I11" s="103"/>
      <c r="J11" s="103"/>
      <c r="K11" s="103">
        <v>3</v>
      </c>
      <c r="L11" s="104"/>
      <c r="M11" s="103"/>
      <c r="N11" s="14"/>
      <c r="O11" s="15"/>
      <c r="P11" s="14"/>
      <c r="Q11" s="15"/>
      <c r="R11" s="14"/>
      <c r="S11" s="15"/>
      <c r="T11" s="16"/>
    </row>
    <row r="12" spans="2:20" ht="30" customHeight="1" thickTop="1">
      <c r="B12" s="105" t="s">
        <v>28</v>
      </c>
      <c r="C12" s="106" t="s">
        <v>127</v>
      </c>
      <c r="D12" s="107" t="s">
        <v>111</v>
      </c>
      <c r="E12" s="108">
        <v>15</v>
      </c>
      <c r="F12" s="109" t="s">
        <v>21</v>
      </c>
      <c r="G12" s="110">
        <v>21</v>
      </c>
      <c r="H12" s="108">
        <v>18</v>
      </c>
      <c r="I12" s="109" t="s">
        <v>21</v>
      </c>
      <c r="J12" s="110">
        <v>21</v>
      </c>
      <c r="K12" s="108"/>
      <c r="L12" s="109" t="s">
        <v>21</v>
      </c>
      <c r="M12" s="111"/>
      <c r="N12" s="112">
        <f>E12+H12+K12</f>
        <v>33</v>
      </c>
      <c r="O12" s="113">
        <f>G12+J12+M12</f>
        <v>42</v>
      </c>
      <c r="P12" s="114">
        <f>IF(E12&gt;G12,1,0)+IF(H12&gt;J12,1,0)+IF(K12&gt;M12,1,0)</f>
        <v>0</v>
      </c>
      <c r="Q12" s="115">
        <f>IF(E12&lt;G12,1,0)+IF(H12&lt;J12,1,0)+IF(K12&lt;M12,1,0)</f>
        <v>2</v>
      </c>
      <c r="R12" s="116">
        <f>IF(P12+Q12&lt;2,0,IF(P12&gt;Q12,1,0))</f>
        <v>0</v>
      </c>
      <c r="S12" s="117">
        <f>IF(P12+Q12&lt;2,0,IF(P12&lt;Q12,1,0))</f>
        <v>1</v>
      </c>
      <c r="T12" s="17"/>
    </row>
    <row r="13" spans="2:20" ht="30" customHeight="1">
      <c r="B13" s="105" t="s">
        <v>29</v>
      </c>
      <c r="C13" s="118" t="s">
        <v>236</v>
      </c>
      <c r="D13" s="118" t="s">
        <v>112</v>
      </c>
      <c r="E13" s="108">
        <v>21</v>
      </c>
      <c r="F13" s="119" t="s">
        <v>21</v>
      </c>
      <c r="G13" s="110">
        <v>19</v>
      </c>
      <c r="H13" s="108">
        <v>18</v>
      </c>
      <c r="I13" s="119" t="s">
        <v>21</v>
      </c>
      <c r="J13" s="110">
        <v>21</v>
      </c>
      <c r="K13" s="108">
        <v>17</v>
      </c>
      <c r="L13" s="119" t="s">
        <v>21</v>
      </c>
      <c r="M13" s="110">
        <v>21</v>
      </c>
      <c r="N13" s="112">
        <f>E13+H13+K13</f>
        <v>56</v>
      </c>
      <c r="O13" s="113">
        <f>G13+J13+M13</f>
        <v>61</v>
      </c>
      <c r="P13" s="120">
        <f>IF(E13&gt;G13,1,0)+IF(H13&gt;J13,1,0)+IF(K13&gt;M13,1,0)</f>
        <v>1</v>
      </c>
      <c r="Q13" s="121">
        <f>IF(E13&lt;G13,1,0)+IF(H13&lt;J13,1,0)+IF(K13&lt;M13,1,0)</f>
        <v>2</v>
      </c>
      <c r="R13" s="122">
        <f>IF(P13+Q13&lt;2,0,IF(P13&gt;Q13,1,0))</f>
        <v>0</v>
      </c>
      <c r="S13" s="121">
        <f>IF(P13+Q13&lt;2,0,IF(P13&lt;Q13,1,0))</f>
        <v>1</v>
      </c>
      <c r="T13" s="17"/>
    </row>
    <row r="14" spans="2:20" ht="30" customHeight="1">
      <c r="B14" s="105" t="s">
        <v>30</v>
      </c>
      <c r="C14" s="118" t="s">
        <v>206</v>
      </c>
      <c r="D14" s="118" t="s">
        <v>113</v>
      </c>
      <c r="E14" s="108">
        <v>21</v>
      </c>
      <c r="F14" s="119" t="s">
        <v>21</v>
      </c>
      <c r="G14" s="110">
        <v>15</v>
      </c>
      <c r="H14" s="108">
        <v>17</v>
      </c>
      <c r="I14" s="119" t="s">
        <v>21</v>
      </c>
      <c r="J14" s="110">
        <v>21</v>
      </c>
      <c r="K14" s="108">
        <v>25</v>
      </c>
      <c r="L14" s="119" t="s">
        <v>21</v>
      </c>
      <c r="M14" s="110">
        <v>27</v>
      </c>
      <c r="N14" s="112">
        <f>E14+H14+K14</f>
        <v>63</v>
      </c>
      <c r="O14" s="113">
        <f>G14+J14+M14</f>
        <v>63</v>
      </c>
      <c r="P14" s="120">
        <f>IF(E14&gt;G14,1,0)+IF(H14&gt;J14,1,0)+IF(K14&gt;M14,1,0)</f>
        <v>1</v>
      </c>
      <c r="Q14" s="121">
        <f>IF(E14&lt;G14,1,0)+IF(H14&lt;J14,1,0)+IF(K14&lt;M14,1,0)</f>
        <v>2</v>
      </c>
      <c r="R14" s="122">
        <f>IF(P14+Q14&lt;2,0,IF(P14&gt;Q14,1,0))</f>
        <v>0</v>
      </c>
      <c r="S14" s="121">
        <f>IF(P14+Q14&lt;2,0,IF(P14&lt;Q14,1,0))</f>
        <v>1</v>
      </c>
      <c r="T14" s="17"/>
    </row>
    <row r="15" spans="2:20" ht="30" customHeight="1">
      <c r="B15" s="105" t="s">
        <v>31</v>
      </c>
      <c r="C15" s="203" t="s">
        <v>245</v>
      </c>
      <c r="D15" s="118" t="s">
        <v>114</v>
      </c>
      <c r="E15" s="108">
        <v>16</v>
      </c>
      <c r="F15" s="119" t="s">
        <v>21</v>
      </c>
      <c r="G15" s="110">
        <v>21</v>
      </c>
      <c r="H15" s="108">
        <v>19</v>
      </c>
      <c r="I15" s="119" t="s">
        <v>21</v>
      </c>
      <c r="J15" s="110">
        <v>21</v>
      </c>
      <c r="K15" s="108"/>
      <c r="L15" s="119" t="s">
        <v>21</v>
      </c>
      <c r="M15" s="110"/>
      <c r="N15" s="112">
        <f>E15+H15+K15</f>
        <v>35</v>
      </c>
      <c r="O15" s="113">
        <f>G15+J15+M15</f>
        <v>42</v>
      </c>
      <c r="P15" s="120">
        <f>IF(E15&gt;G15,1,0)+IF(H15&gt;J15,1,0)+IF(K15&gt;M15,1,0)</f>
        <v>0</v>
      </c>
      <c r="Q15" s="121">
        <f>IF(E15&lt;G15,1,0)+IF(H15&lt;J15,1,0)+IF(K15&lt;M15,1,0)</f>
        <v>2</v>
      </c>
      <c r="R15" s="122">
        <f>IF(P15+Q15&lt;2,0,IF(P15&gt;Q15,1,0))</f>
        <v>0</v>
      </c>
      <c r="S15" s="121">
        <f>IF(P15+Q15&lt;2,0,IF(P15&lt;Q15,1,0))</f>
        <v>1</v>
      </c>
      <c r="T15" s="17"/>
    </row>
    <row r="16" spans="2:20" ht="30" customHeight="1" thickBot="1">
      <c r="B16" s="105" t="s">
        <v>32</v>
      </c>
      <c r="C16" s="118" t="s">
        <v>239</v>
      </c>
      <c r="D16" s="118" t="s">
        <v>115</v>
      </c>
      <c r="E16" s="108">
        <v>21</v>
      </c>
      <c r="F16" s="123" t="s">
        <v>21</v>
      </c>
      <c r="G16" s="110">
        <v>10</v>
      </c>
      <c r="H16" s="108">
        <v>21</v>
      </c>
      <c r="I16" s="123" t="s">
        <v>21</v>
      </c>
      <c r="J16" s="110">
        <v>10</v>
      </c>
      <c r="K16" s="108"/>
      <c r="L16" s="123" t="s">
        <v>21</v>
      </c>
      <c r="M16" s="124"/>
      <c r="N16" s="112">
        <f>E16+H16+K16</f>
        <v>42</v>
      </c>
      <c r="O16" s="113">
        <f>G16+J16+M16</f>
        <v>20</v>
      </c>
      <c r="P16" s="116">
        <f>IF(E16&gt;G16,1,0)+IF(H16&gt;J16,1,0)+IF(K16&gt;M16,1,0)</f>
        <v>2</v>
      </c>
      <c r="Q16" s="125">
        <f>IF(E16&lt;G16,1,0)+IF(H16&lt;J16,1,0)+IF(K16&lt;M16,1,0)</f>
        <v>0</v>
      </c>
      <c r="R16" s="122">
        <f>IF(P16+Q16&lt;2,0,IF(P16&gt;Q16,1,0))</f>
        <v>1</v>
      </c>
      <c r="S16" s="121">
        <f>IF(P16+Q16&lt;2,0,IF(P16&lt;Q16,1,0))</f>
        <v>0</v>
      </c>
      <c r="T16" s="17"/>
    </row>
    <row r="17" spans="2:20" ht="34.5" customHeight="1" thickBot="1">
      <c r="B17" s="126" t="s">
        <v>10</v>
      </c>
      <c r="C17" s="204" t="str">
        <f>C8</f>
        <v>Lendava (Slovenia)</v>
      </c>
      <c r="D17" s="128"/>
      <c r="E17" s="129"/>
      <c r="F17" s="129"/>
      <c r="G17" s="129"/>
      <c r="H17" s="129"/>
      <c r="I17" s="129"/>
      <c r="J17" s="129"/>
      <c r="K17" s="129"/>
      <c r="L17" s="129"/>
      <c r="M17" s="129"/>
      <c r="N17" s="130">
        <f aca="true" t="shared" si="0" ref="N17:S17">SUM(N12:N16)</f>
        <v>229</v>
      </c>
      <c r="O17" s="33">
        <f t="shared" si="0"/>
        <v>228</v>
      </c>
      <c r="P17" s="32">
        <f t="shared" si="0"/>
        <v>4</v>
      </c>
      <c r="Q17" s="34">
        <f t="shared" si="0"/>
        <v>8</v>
      </c>
      <c r="R17" s="32">
        <f t="shared" si="0"/>
        <v>1</v>
      </c>
      <c r="S17" s="33">
        <f t="shared" si="0"/>
        <v>4</v>
      </c>
      <c r="T17" s="1"/>
    </row>
    <row r="18" spans="5:20" ht="1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11</v>
      </c>
    </row>
    <row r="19" ht="12.75">
      <c r="B19" s="21" t="s">
        <v>12</v>
      </c>
    </row>
    <row r="21" spans="2:3" ht="19.5" customHeight="1">
      <c r="B21" s="22" t="s">
        <v>13</v>
      </c>
      <c r="C21" s="3" t="s">
        <v>14</v>
      </c>
    </row>
    <row r="22" spans="2:3" ht="19.5" customHeight="1">
      <c r="B22" s="20"/>
      <c r="C22" s="3" t="s">
        <v>14</v>
      </c>
    </row>
    <row r="24" spans="2:21" ht="12.75">
      <c r="B24" s="24" t="s">
        <v>15</v>
      </c>
      <c r="D24" s="23"/>
      <c r="E24" s="24" t="s">
        <v>16</v>
      </c>
      <c r="F24" s="24"/>
      <c r="G24" s="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2.75">
      <c r="B25" s="2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12.75">
      <c r="B26" s="2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12.75">
      <c r="B27" s="2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32" ht="12.75">
      <c r="B28" s="2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2:32" ht="12.75">
      <c r="B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22:32" ht="12.75"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</row>
    <row r="31" spans="22:32" ht="12.75">
      <c r="V31" s="23"/>
      <c r="W31" s="23"/>
      <c r="X31" s="131"/>
      <c r="Y31" s="131"/>
      <c r="Z31" s="131"/>
      <c r="AA31" s="131"/>
      <c r="AB31" s="131"/>
      <c r="AC31" s="131"/>
      <c r="AD31" s="23"/>
      <c r="AE31" s="23"/>
      <c r="AF31" s="23"/>
    </row>
    <row r="32" spans="22:32" ht="12.75">
      <c r="V32" s="23"/>
      <c r="W32" s="23"/>
      <c r="X32" s="131"/>
      <c r="Y32" s="131"/>
      <c r="Z32" s="131"/>
      <c r="AA32" s="131"/>
      <c r="AB32" s="131"/>
      <c r="AC32" s="131"/>
      <c r="AD32" s="23"/>
      <c r="AE32" s="23"/>
      <c r="AF32" s="23"/>
    </row>
    <row r="33" spans="22:32" ht="12.75">
      <c r="V33" s="23"/>
      <c r="W33" s="23"/>
      <c r="X33" s="131"/>
      <c r="Y33" s="131"/>
      <c r="Z33" s="131"/>
      <c r="AA33" s="131"/>
      <c r="AB33" s="131"/>
      <c r="AC33" s="131"/>
      <c r="AD33" s="23"/>
      <c r="AE33" s="23"/>
      <c r="AF33" s="23"/>
    </row>
    <row r="34" spans="22:32" ht="12.75">
      <c r="V34" s="23"/>
      <c r="W34" s="23"/>
      <c r="X34" s="131"/>
      <c r="Y34" s="131"/>
      <c r="Z34" s="131"/>
      <c r="AA34" s="131"/>
      <c r="AB34" s="131"/>
      <c r="AC34" s="131"/>
      <c r="AD34" s="23"/>
      <c r="AE34" s="23"/>
      <c r="AF34" s="23"/>
    </row>
    <row r="35" spans="22:32" ht="12.75">
      <c r="V35" s="23"/>
      <c r="W35" s="23"/>
      <c r="X35" s="131"/>
      <c r="Y35" s="131"/>
      <c r="Z35" s="131"/>
      <c r="AA35" s="131"/>
      <c r="AB35" s="131"/>
      <c r="AC35" s="131"/>
      <c r="AD35" s="23"/>
      <c r="AE35" s="23"/>
      <c r="AF35" s="23"/>
    </row>
    <row r="36" spans="22:32" ht="12.75">
      <c r="V36" s="23"/>
      <c r="W36" s="23"/>
      <c r="X36" s="132"/>
      <c r="Y36" s="132"/>
      <c r="Z36" s="132"/>
      <c r="AA36" s="132"/>
      <c r="AB36" s="132"/>
      <c r="AC36" s="132"/>
      <c r="AD36" s="23"/>
      <c r="AE36" s="23"/>
      <c r="AF36" s="23"/>
    </row>
    <row r="37" spans="22:32" ht="12.75">
      <c r="V37" s="23"/>
      <c r="W37" s="23"/>
      <c r="X37" s="131"/>
      <c r="Y37" s="131"/>
      <c r="Z37" s="132"/>
      <c r="AA37" s="132"/>
      <c r="AB37" s="132"/>
      <c r="AC37" s="132"/>
      <c r="AD37" s="23"/>
      <c r="AE37" s="23"/>
      <c r="AF37" s="23"/>
    </row>
    <row r="38" spans="22:32" ht="12.75">
      <c r="V38" s="23"/>
      <c r="W38" s="23"/>
      <c r="X38" s="131"/>
      <c r="Y38" s="131"/>
      <c r="Z38" s="132"/>
      <c r="AA38" s="132"/>
      <c r="AB38" s="132"/>
      <c r="AC38" s="132"/>
      <c r="AD38" s="23"/>
      <c r="AE38" s="23"/>
      <c r="AF38" s="23"/>
    </row>
    <row r="39" spans="22:32" ht="12.75">
      <c r="V39" s="23"/>
      <c r="W39" s="23"/>
      <c r="X39" s="131"/>
      <c r="Y39" s="131"/>
      <c r="Z39" s="132"/>
      <c r="AA39" s="132"/>
      <c r="AB39" s="132"/>
      <c r="AC39" s="132"/>
      <c r="AD39" s="23"/>
      <c r="AE39" s="23"/>
      <c r="AF39" s="23"/>
    </row>
    <row r="40" spans="22:32" ht="12.75">
      <c r="V40" s="23"/>
      <c r="W40" s="23"/>
      <c r="X40" s="131"/>
      <c r="Y40" s="131"/>
      <c r="Z40" s="132"/>
      <c r="AA40" s="132"/>
      <c r="AB40" s="132"/>
      <c r="AC40" s="132"/>
      <c r="AD40" s="23"/>
      <c r="AE40" s="23"/>
      <c r="AF40" s="23"/>
    </row>
    <row r="41" spans="22:32" ht="12.75">
      <c r="V41" s="23"/>
      <c r="W41" s="23"/>
      <c r="X41" s="131"/>
      <c r="Y41" s="131"/>
      <c r="Z41" s="132"/>
      <c r="AA41" s="132"/>
      <c r="AB41" s="132"/>
      <c r="AC41" s="132"/>
      <c r="AD41" s="23"/>
      <c r="AE41" s="23"/>
      <c r="AF41" s="23"/>
    </row>
    <row r="42" spans="22:32" ht="12.75"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</row>
    <row r="43" spans="22:32" ht="12.75"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22:32" ht="12.75"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</row>
    <row r="45" spans="22:32" ht="12.75"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95" r:id="rId2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35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3" max="23" width="10.25390625" style="0" customWidth="1"/>
    <col min="24" max="24" width="2.75390625" style="0" customWidth="1"/>
  </cols>
  <sheetData>
    <row r="1" ht="8.25" customHeight="1"/>
    <row r="2" spans="1:25" ht="27">
      <c r="A2" s="3"/>
      <c r="B2" s="87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3"/>
      <c r="Y2" s="3"/>
    </row>
    <row r="3" spans="1:25" ht="65.25" customHeight="1">
      <c r="A3" s="3"/>
      <c r="B3" s="36"/>
      <c r="C3" s="88"/>
      <c r="D3" s="36"/>
      <c r="E3" s="36"/>
      <c r="F3" s="35"/>
      <c r="G3" s="35"/>
      <c r="H3" s="35"/>
      <c r="I3" s="36"/>
      <c r="J3" s="36"/>
      <c r="K3" s="36"/>
      <c r="L3" s="187" t="s">
        <v>187</v>
      </c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5" customFormat="1" ht="30" customHeight="1" thickBot="1" thickTop="1">
      <c r="B5" s="133"/>
      <c r="C5" s="134" t="s">
        <v>188</v>
      </c>
      <c r="D5" s="188">
        <v>1</v>
      </c>
      <c r="E5" s="189"/>
      <c r="F5" s="190"/>
      <c r="G5" s="191">
        <v>2</v>
      </c>
      <c r="H5" s="189"/>
      <c r="I5" s="190"/>
      <c r="J5" s="191">
        <v>3</v>
      </c>
      <c r="K5" s="189"/>
      <c r="L5" s="190"/>
      <c r="M5" s="192" t="s">
        <v>47</v>
      </c>
      <c r="N5" s="193"/>
      <c r="O5" s="194"/>
      <c r="P5" s="193" t="s">
        <v>46</v>
      </c>
      <c r="Q5" s="193"/>
      <c r="R5" s="194"/>
      <c r="S5" s="195" t="s">
        <v>45</v>
      </c>
      <c r="T5" s="193"/>
      <c r="U5" s="194"/>
      <c r="V5" s="37" t="s">
        <v>44</v>
      </c>
      <c r="W5" s="38" t="s">
        <v>43</v>
      </c>
    </row>
    <row r="6" spans="1:25" ht="19.5" customHeight="1">
      <c r="A6" s="3"/>
      <c r="B6" s="169">
        <v>1</v>
      </c>
      <c r="C6" s="39" t="s">
        <v>54</v>
      </c>
      <c r="D6" s="135"/>
      <c r="E6" s="136"/>
      <c r="F6" s="137"/>
      <c r="G6" s="71">
        <f>'(7.9)1-2'!R17</f>
        <v>2</v>
      </c>
      <c r="H6" s="72" t="s">
        <v>21</v>
      </c>
      <c r="I6" s="44">
        <f>'(7.9)1-2'!S17</f>
        <v>3</v>
      </c>
      <c r="J6" s="71">
        <f>'(7.9)3-1'!S17</f>
        <v>0</v>
      </c>
      <c r="K6" s="72" t="s">
        <v>21</v>
      </c>
      <c r="L6" s="44">
        <f>'(7.9)3-1'!R17</f>
        <v>5</v>
      </c>
      <c r="M6" s="67"/>
      <c r="N6" s="48"/>
      <c r="O6" s="63"/>
      <c r="P6" s="49"/>
      <c r="Q6" s="48"/>
      <c r="R6" s="50"/>
      <c r="S6" s="47">
        <f>G6+J6</f>
        <v>2</v>
      </c>
      <c r="T6" s="51" t="s">
        <v>21</v>
      </c>
      <c r="U6" s="63">
        <f>I6+L6</f>
        <v>8</v>
      </c>
      <c r="V6" s="172">
        <v>2</v>
      </c>
      <c r="W6" s="184" t="s">
        <v>250</v>
      </c>
      <c r="X6" s="3"/>
      <c r="Y6" s="3"/>
    </row>
    <row r="7" spans="1:25" ht="19.5" customHeight="1">
      <c r="A7" s="3"/>
      <c r="B7" s="170"/>
      <c r="C7" s="40" t="s">
        <v>55</v>
      </c>
      <c r="D7" s="138"/>
      <c r="E7" s="139"/>
      <c r="F7" s="140"/>
      <c r="G7" s="74">
        <f>'(7.9)1-2'!P17</f>
        <v>5</v>
      </c>
      <c r="H7" s="75" t="s">
        <v>21</v>
      </c>
      <c r="I7" s="45">
        <f>'(7.9)1-2'!Q17</f>
        <v>6</v>
      </c>
      <c r="J7" s="74">
        <f>'(7.9)3-1'!Q17</f>
        <v>0</v>
      </c>
      <c r="K7" s="75" t="s">
        <v>21</v>
      </c>
      <c r="L7" s="45">
        <f>'(7.9)3-1'!P17</f>
        <v>10</v>
      </c>
      <c r="M7" s="65"/>
      <c r="N7" s="52"/>
      <c r="O7" s="55"/>
      <c r="P7" s="53">
        <f>G7+J7</f>
        <v>5</v>
      </c>
      <c r="Q7" s="54" t="s">
        <v>21</v>
      </c>
      <c r="R7" s="55">
        <f>I7+L7</f>
        <v>16</v>
      </c>
      <c r="S7" s="56"/>
      <c r="T7" s="57"/>
      <c r="U7" s="84"/>
      <c r="V7" s="173"/>
      <c r="W7" s="185"/>
      <c r="X7" s="3"/>
      <c r="Y7" s="3"/>
    </row>
    <row r="8" spans="1:25" ht="19.5" customHeight="1" thickBot="1">
      <c r="A8" s="3"/>
      <c r="B8" s="171"/>
      <c r="C8" s="150" t="s">
        <v>56</v>
      </c>
      <c r="D8" s="141"/>
      <c r="E8" s="142"/>
      <c r="F8" s="143"/>
      <c r="G8" s="77">
        <f>'(7.9)1-2'!N17</f>
        <v>191</v>
      </c>
      <c r="H8" s="78" t="s">
        <v>21</v>
      </c>
      <c r="I8" s="46">
        <f>'(7.9)1-2'!O17</f>
        <v>220</v>
      </c>
      <c r="J8" s="77">
        <f>'(7.9)3-1'!O17</f>
        <v>103</v>
      </c>
      <c r="K8" s="78" t="s">
        <v>21</v>
      </c>
      <c r="L8" s="46">
        <f>'(7.9)3-1'!N17</f>
        <v>210</v>
      </c>
      <c r="M8" s="68">
        <f>G8+J8</f>
        <v>294</v>
      </c>
      <c r="N8" s="64" t="s">
        <v>21</v>
      </c>
      <c r="O8" s="80">
        <f>I8+L8</f>
        <v>430</v>
      </c>
      <c r="P8" s="58"/>
      <c r="Q8" s="59"/>
      <c r="R8" s="60"/>
      <c r="S8" s="61"/>
      <c r="T8" s="62"/>
      <c r="U8" s="85"/>
      <c r="V8" s="174"/>
      <c r="W8" s="186"/>
      <c r="X8" s="3"/>
      <c r="Y8" s="3"/>
    </row>
    <row r="9" spans="1:25" ht="19.5" customHeight="1">
      <c r="A9" s="3"/>
      <c r="B9" s="169">
        <v>2</v>
      </c>
      <c r="C9" s="39" t="s">
        <v>64</v>
      </c>
      <c r="D9" s="81">
        <f>I6</f>
        <v>3</v>
      </c>
      <c r="E9" s="72" t="s">
        <v>21</v>
      </c>
      <c r="F9" s="73">
        <f>G6</f>
        <v>2</v>
      </c>
      <c r="G9" s="144"/>
      <c r="H9" s="136"/>
      <c r="I9" s="137"/>
      <c r="J9" s="71">
        <f>'(7.9)2-3'!R17</f>
        <v>2</v>
      </c>
      <c r="K9" s="72" t="s">
        <v>21</v>
      </c>
      <c r="L9" s="44">
        <f>'(7.9)2-3'!S17</f>
        <v>3</v>
      </c>
      <c r="M9" s="67"/>
      <c r="N9" s="48"/>
      <c r="O9" s="63"/>
      <c r="P9" s="49"/>
      <c r="Q9" s="48"/>
      <c r="R9" s="50"/>
      <c r="S9" s="47">
        <f>D9+J9</f>
        <v>5</v>
      </c>
      <c r="T9" s="51" t="s">
        <v>21</v>
      </c>
      <c r="U9" s="63">
        <f>F9+L9</f>
        <v>5</v>
      </c>
      <c r="V9" s="172">
        <v>4</v>
      </c>
      <c r="W9" s="184" t="s">
        <v>251</v>
      </c>
      <c r="X9" s="3"/>
      <c r="Y9" s="3"/>
    </row>
    <row r="10" spans="1:25" ht="19.5" customHeight="1">
      <c r="A10" s="3"/>
      <c r="B10" s="170"/>
      <c r="C10" s="40" t="s">
        <v>65</v>
      </c>
      <c r="D10" s="82">
        <f>I7</f>
        <v>6</v>
      </c>
      <c r="E10" s="75" t="s">
        <v>21</v>
      </c>
      <c r="F10" s="76">
        <f>G7</f>
        <v>5</v>
      </c>
      <c r="G10" s="145"/>
      <c r="H10" s="139"/>
      <c r="I10" s="140"/>
      <c r="J10" s="74">
        <f>'(7.9)2-3'!P17</f>
        <v>4</v>
      </c>
      <c r="K10" s="75" t="s">
        <v>21</v>
      </c>
      <c r="L10" s="45">
        <f>'(7.9)2-3'!Q17</f>
        <v>6</v>
      </c>
      <c r="M10" s="65"/>
      <c r="N10" s="52"/>
      <c r="O10" s="55"/>
      <c r="P10" s="53">
        <f>D10+J10</f>
        <v>10</v>
      </c>
      <c r="Q10" s="54" t="s">
        <v>21</v>
      </c>
      <c r="R10" s="55">
        <f>F10+L10</f>
        <v>11</v>
      </c>
      <c r="S10" s="56"/>
      <c r="T10" s="57"/>
      <c r="U10" s="84"/>
      <c r="V10" s="173"/>
      <c r="W10" s="185"/>
      <c r="X10" s="3"/>
      <c r="Y10" s="3"/>
    </row>
    <row r="11" spans="1:28" ht="19.5" customHeight="1" thickBot="1">
      <c r="A11" s="3"/>
      <c r="B11" s="171"/>
      <c r="C11" s="150" t="s">
        <v>66</v>
      </c>
      <c r="D11" s="83">
        <f>I8</f>
        <v>220</v>
      </c>
      <c r="E11" s="78" t="s">
        <v>21</v>
      </c>
      <c r="F11" s="79">
        <f>G8</f>
        <v>191</v>
      </c>
      <c r="G11" s="146"/>
      <c r="H11" s="142"/>
      <c r="I11" s="143"/>
      <c r="J11" s="77">
        <f>'(7.9)2-3'!N17</f>
        <v>171</v>
      </c>
      <c r="K11" s="78" t="s">
        <v>21</v>
      </c>
      <c r="L11" s="46">
        <f>'(7.9)2-3'!O17</f>
        <v>189</v>
      </c>
      <c r="M11" s="68">
        <f>D11+J11</f>
        <v>391</v>
      </c>
      <c r="N11" s="64" t="s">
        <v>21</v>
      </c>
      <c r="O11" s="80">
        <f>F11+L11</f>
        <v>380</v>
      </c>
      <c r="P11" s="58"/>
      <c r="Q11" s="59"/>
      <c r="R11" s="60"/>
      <c r="S11" s="61"/>
      <c r="T11" s="62"/>
      <c r="U11" s="85"/>
      <c r="V11" s="174"/>
      <c r="W11" s="186"/>
      <c r="X11" s="3"/>
      <c r="Y11" s="3"/>
      <c r="AA11" s="42"/>
      <c r="AB11" s="42"/>
    </row>
    <row r="12" spans="1:28" ht="19.5" customHeight="1">
      <c r="A12" s="3"/>
      <c r="B12" s="169">
        <v>3</v>
      </c>
      <c r="C12" s="39" t="s">
        <v>88</v>
      </c>
      <c r="D12" s="81">
        <f>L6</f>
        <v>5</v>
      </c>
      <c r="E12" s="72" t="s">
        <v>21</v>
      </c>
      <c r="F12" s="44">
        <f>J6</f>
        <v>0</v>
      </c>
      <c r="G12" s="71">
        <f>L9</f>
        <v>3</v>
      </c>
      <c r="H12" s="72" t="s">
        <v>21</v>
      </c>
      <c r="I12" s="73">
        <f>J9</f>
        <v>2</v>
      </c>
      <c r="J12" s="144"/>
      <c r="K12" s="136"/>
      <c r="L12" s="137"/>
      <c r="M12" s="67"/>
      <c r="N12" s="48"/>
      <c r="O12" s="63"/>
      <c r="P12" s="49"/>
      <c r="Q12" s="48"/>
      <c r="R12" s="50"/>
      <c r="S12" s="47">
        <f>D12+G12</f>
        <v>8</v>
      </c>
      <c r="T12" s="51" t="s">
        <v>21</v>
      </c>
      <c r="U12" s="63">
        <f>F12+I12</f>
        <v>2</v>
      </c>
      <c r="V12" s="172">
        <v>6</v>
      </c>
      <c r="W12" s="175" t="s">
        <v>252</v>
      </c>
      <c r="X12" s="3"/>
      <c r="Y12" s="41"/>
      <c r="AA12" s="42"/>
      <c r="AB12" s="42"/>
    </row>
    <row r="13" spans="1:28" ht="19.5" customHeight="1">
      <c r="A13" s="3"/>
      <c r="B13" s="170"/>
      <c r="C13" s="40" t="s">
        <v>89</v>
      </c>
      <c r="D13" s="82">
        <f>L7</f>
        <v>10</v>
      </c>
      <c r="E13" s="75" t="s">
        <v>21</v>
      </c>
      <c r="F13" s="45">
        <f>J7</f>
        <v>0</v>
      </c>
      <c r="G13" s="74">
        <f>L10</f>
        <v>6</v>
      </c>
      <c r="H13" s="75" t="s">
        <v>21</v>
      </c>
      <c r="I13" s="76">
        <f>J10</f>
        <v>4</v>
      </c>
      <c r="J13" s="145"/>
      <c r="K13" s="139"/>
      <c r="L13" s="140"/>
      <c r="M13" s="65"/>
      <c r="N13" s="52"/>
      <c r="O13" s="55"/>
      <c r="P13" s="53">
        <f>D13+G13</f>
        <v>16</v>
      </c>
      <c r="Q13" s="54" t="s">
        <v>21</v>
      </c>
      <c r="R13" s="55">
        <f>F13+I13</f>
        <v>4</v>
      </c>
      <c r="S13" s="56"/>
      <c r="T13" s="57"/>
      <c r="U13" s="84"/>
      <c r="V13" s="173"/>
      <c r="W13" s="176"/>
      <c r="X13" s="3"/>
      <c r="Y13" s="41"/>
      <c r="AA13" s="42"/>
      <c r="AB13" s="42"/>
    </row>
    <row r="14" spans="1:28" ht="19.5" customHeight="1" thickBot="1">
      <c r="A14" s="3"/>
      <c r="B14" s="171"/>
      <c r="C14" s="150" t="s">
        <v>63</v>
      </c>
      <c r="D14" s="83">
        <f>L8</f>
        <v>210</v>
      </c>
      <c r="E14" s="78" t="s">
        <v>21</v>
      </c>
      <c r="F14" s="46">
        <f>J8</f>
        <v>103</v>
      </c>
      <c r="G14" s="77">
        <f>L11</f>
        <v>189</v>
      </c>
      <c r="H14" s="78" t="s">
        <v>21</v>
      </c>
      <c r="I14" s="79">
        <f>J11</f>
        <v>171</v>
      </c>
      <c r="J14" s="145"/>
      <c r="K14" s="139"/>
      <c r="L14" s="140"/>
      <c r="M14" s="68">
        <f>D14+G14</f>
        <v>399</v>
      </c>
      <c r="N14" s="64" t="s">
        <v>21</v>
      </c>
      <c r="O14" s="80">
        <f>F14+I14</f>
        <v>274</v>
      </c>
      <c r="P14" s="58"/>
      <c r="Q14" s="59"/>
      <c r="R14" s="60"/>
      <c r="S14" s="61"/>
      <c r="T14" s="62"/>
      <c r="U14" s="85"/>
      <c r="V14" s="174"/>
      <c r="W14" s="177"/>
      <c r="X14" s="3"/>
      <c r="Y14" s="41"/>
      <c r="AA14" s="42"/>
      <c r="AB14" s="42"/>
    </row>
    <row r="15" spans="1:30" ht="12.75">
      <c r="A15" s="3"/>
      <c r="C15" s="3"/>
      <c r="D15" s="178" t="s">
        <v>34</v>
      </c>
      <c r="E15" s="179"/>
      <c r="F15" s="180"/>
      <c r="G15" s="181" t="s">
        <v>35</v>
      </c>
      <c r="H15" s="182"/>
      <c r="I15" s="183"/>
      <c r="J15" s="181" t="s">
        <v>36</v>
      </c>
      <c r="K15" s="182"/>
      <c r="L15" s="1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42"/>
      <c r="AB15" s="42"/>
      <c r="AC15" s="42"/>
      <c r="AD15" s="42"/>
    </row>
    <row r="16" spans="1:30" ht="12.75">
      <c r="A16" s="3"/>
      <c r="C16" s="147" t="s">
        <v>41</v>
      </c>
      <c r="D16" s="163" t="s">
        <v>38</v>
      </c>
      <c r="E16" s="164"/>
      <c r="F16" s="165"/>
      <c r="G16" s="163" t="s">
        <v>39</v>
      </c>
      <c r="H16" s="164"/>
      <c r="I16" s="165"/>
      <c r="J16" s="163" t="s">
        <v>40</v>
      </c>
      <c r="K16" s="164"/>
      <c r="L16" s="1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23"/>
      <c r="Y16" s="3"/>
      <c r="AC16" s="42"/>
      <c r="AD16" s="42"/>
    </row>
    <row r="17" spans="1:30" ht="12.75">
      <c r="A17" s="3"/>
      <c r="C17" s="3"/>
      <c r="D17" s="166" t="s">
        <v>22</v>
      </c>
      <c r="E17" s="167"/>
      <c r="F17" s="168"/>
      <c r="G17" s="166" t="s">
        <v>24</v>
      </c>
      <c r="H17" s="167"/>
      <c r="I17" s="168"/>
      <c r="J17" s="166" t="s">
        <v>25</v>
      </c>
      <c r="K17" s="167"/>
      <c r="L17" s="168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23"/>
      <c r="Y17" s="3"/>
      <c r="AC17" s="42"/>
      <c r="AD17" s="42"/>
    </row>
    <row r="18" spans="1:30" ht="12.75">
      <c r="A18" s="3"/>
      <c r="C18" s="23"/>
      <c r="D18" s="70"/>
      <c r="E18" s="70"/>
      <c r="F18" s="70"/>
      <c r="G18" s="70"/>
      <c r="H18" s="70"/>
      <c r="I18" s="70"/>
      <c r="J18" s="69"/>
      <c r="K18" s="69"/>
      <c r="L18" s="69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23"/>
      <c r="Y18" s="3"/>
      <c r="AC18" s="42"/>
      <c r="AD18" s="42"/>
    </row>
    <row r="19" spans="1:30" ht="12.75">
      <c r="A19" s="3"/>
      <c r="C19" s="23"/>
      <c r="D19" s="69"/>
      <c r="E19" s="69"/>
      <c r="F19" s="69"/>
      <c r="G19" s="69"/>
      <c r="H19" s="69"/>
      <c r="I19" s="69"/>
      <c r="J19" s="69"/>
      <c r="K19" s="69"/>
      <c r="L19" s="69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23"/>
      <c r="Y19" s="3"/>
      <c r="AC19" s="42"/>
      <c r="AD19" s="42"/>
    </row>
    <row r="20" spans="1:30" ht="12.75">
      <c r="A20" s="3"/>
      <c r="C20" s="23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3"/>
      <c r="Y20" s="3"/>
      <c r="AD20" s="42"/>
    </row>
    <row r="21" spans="1:30" ht="12.75">
      <c r="A21" s="3"/>
      <c r="C21" s="3"/>
      <c r="D21" s="69"/>
      <c r="E21" s="69"/>
      <c r="F21" s="69"/>
      <c r="G21" s="69"/>
      <c r="H21" s="69"/>
      <c r="I21" s="69"/>
      <c r="J21" s="69"/>
      <c r="K21" s="69"/>
      <c r="L21" s="69"/>
      <c r="M21" s="23"/>
      <c r="N21" s="23"/>
      <c r="O21" s="23"/>
      <c r="P21" s="23"/>
      <c r="Q21" s="23"/>
      <c r="R21" s="3"/>
      <c r="S21" s="3"/>
      <c r="T21" s="3"/>
      <c r="U21" s="3"/>
      <c r="V21" s="3"/>
      <c r="W21" s="3"/>
      <c r="X21" s="3"/>
      <c r="Y21" s="3"/>
      <c r="AD21" s="42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3"/>
      <c r="S22" s="23"/>
      <c r="T22" s="23"/>
      <c r="U22" s="3"/>
      <c r="V22" s="3"/>
      <c r="W22" s="3"/>
      <c r="X22" s="3"/>
      <c r="Y22" s="3"/>
      <c r="AD22" s="42"/>
    </row>
    <row r="23" spans="12:20" ht="12.75">
      <c r="L23" s="42"/>
      <c r="M23" s="42"/>
      <c r="N23" s="42"/>
      <c r="O23" s="42"/>
      <c r="P23" s="42"/>
      <c r="Q23" s="42"/>
      <c r="R23" s="42"/>
      <c r="S23" s="42"/>
      <c r="T23" s="42"/>
    </row>
    <row r="24" spans="28:29" ht="12.75">
      <c r="AB24" s="42"/>
      <c r="AC24" s="42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300" verticalDpi="3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rslcup_u15_v100613_ck.xls</dc:title>
  <dc:subject>BADMINTON</dc:subject>
  <dc:creator>Karel Kotyza</dc:creator>
  <cp:keywords/>
  <dc:description>25. ročník Mezinárodního turnaje mládeže kategorie U15   RSL CUP 2010
12.-13.6.2010 - Český Krumlov</dc:description>
  <cp:lastModifiedBy>Ondra</cp:lastModifiedBy>
  <cp:lastPrinted>2010-06-13T11:16:33Z</cp:lastPrinted>
  <dcterms:created xsi:type="dcterms:W3CDTF">1996-11-18T12:18:44Z</dcterms:created>
  <dcterms:modified xsi:type="dcterms:W3CDTF">2010-06-13T12:04:57Z</dcterms:modified>
  <cp:category/>
  <cp:version/>
  <cp:contentType/>
  <cp:contentStatus/>
</cp:coreProperties>
</file>