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4.k.BH_DouA" sheetId="3" r:id="rId3"/>
    <sheet name="4.k.USK_BKV" sheetId="4" r:id="rId4"/>
    <sheet name="4.k.BA_ČB" sheetId="5" r:id="rId5"/>
    <sheet name="4.k.Nej_ČK" sheetId="6" r:id="rId6"/>
    <sheet name="4.k.DouA_USK" sheetId="7" r:id="rId7"/>
    <sheet name="4.k.BKV_BH" sheetId="8" r:id="rId8"/>
    <sheet name="4.k.Nej_ČB" sheetId="9" r:id="rId9"/>
    <sheet name="4.k.BA_ČK" sheetId="10" r:id="rId10"/>
    <sheet name="3.k.ČK_ČB" sheetId="11" r:id="rId11"/>
    <sheet name="3.k.BH_USK" sheetId="12" r:id="rId12"/>
    <sheet name="3.k.DouA_BKV" sheetId="13" r:id="rId13"/>
    <sheet name="3.k.Nej_BA" sheetId="14" r:id="rId14"/>
    <sheet name="2.k.USK_ČB" sheetId="15" r:id="rId15"/>
    <sheet name="2.k.DouA_ČB" sheetId="16" r:id="rId16"/>
    <sheet name="2.k.BA_BKV" sheetId="17" r:id="rId17"/>
    <sheet name="2.k.Nej_BH" sheetId="18" r:id="rId18"/>
    <sheet name="2.k.USK_ČK" sheetId="19" r:id="rId19"/>
    <sheet name="2.k.BKV_ČK" sheetId="20" r:id="rId20"/>
    <sheet name="2.k.Nej_DouA" sheetId="21" r:id="rId21"/>
    <sheet name="2.k.BH_BA" sheetId="22" r:id="rId22"/>
    <sheet name="1.k.BA_USK" sheetId="23" r:id="rId23"/>
    <sheet name="1.k.BKV_Nej" sheetId="24" r:id="rId24"/>
    <sheet name="1.k.BH_ČB" sheetId="25" r:id="rId25"/>
    <sheet name="1.k.DouA_ČKB" sheetId="26" r:id="rId26"/>
    <sheet name="1.k.BA_DouA" sheetId="27" r:id="rId27"/>
    <sheet name="1.k.BH_ČKB" sheetId="28" r:id="rId28"/>
    <sheet name="1.k.USK_Nej" sheetId="29" r:id="rId29"/>
    <sheet name="1.k.BKV_ČB" sheetId="30" r:id="rId30"/>
    <sheet name="List1" sheetId="31" r:id="rId31"/>
  </sheets>
  <definedNames>
    <definedName name="_xlnm.Print_Area" localSheetId="26">'1.k.BA_DouA'!$B$2:$T$27</definedName>
    <definedName name="_xlnm.Print_Area" localSheetId="22">'1.k.BA_USK'!$B$2:$T$27</definedName>
    <definedName name="_xlnm.Print_Area" localSheetId="24">'1.k.BH_ČB'!$B$2:$T$27</definedName>
    <definedName name="_xlnm.Print_Area" localSheetId="27">'1.k.BH_ČKB'!$B$2:$T$27</definedName>
    <definedName name="_xlnm.Print_Area" localSheetId="29">'1.k.BKV_ČB'!$B$2:$T$27</definedName>
    <definedName name="_xlnm.Print_Area" localSheetId="23">'1.k.BKV_Nej'!$B$2:$T$27</definedName>
    <definedName name="_xlnm.Print_Area" localSheetId="25">'1.k.DouA_ČKB'!$B$2:$T$27</definedName>
    <definedName name="_xlnm.Print_Area" localSheetId="28">'1.k.USK_Nej'!$B$2:$T$27</definedName>
    <definedName name="_xlnm.Print_Area" localSheetId="16">'2.k.BA_BKV'!$B$2:$T$27</definedName>
    <definedName name="_xlnm.Print_Area" localSheetId="21">'2.k.BH_BA'!$B$2:$T$27</definedName>
    <definedName name="_xlnm.Print_Area" localSheetId="19">'2.k.BKV_ČK'!$B$2:$T$27</definedName>
    <definedName name="_xlnm.Print_Area" localSheetId="15">'2.k.DouA_ČB'!$B$2:$T$27</definedName>
    <definedName name="_xlnm.Print_Area" localSheetId="17">'2.k.Nej_BH'!$B$2:$T$27</definedName>
    <definedName name="_xlnm.Print_Area" localSheetId="20">'2.k.Nej_DouA'!$B$2:$T$27</definedName>
    <definedName name="_xlnm.Print_Area" localSheetId="14">'2.k.USK_ČB'!$B$2:$T$27</definedName>
    <definedName name="_xlnm.Print_Area" localSheetId="18">'2.k.USK_ČK'!$B$2:$T$27</definedName>
    <definedName name="_xlnm.Print_Area" localSheetId="11">'3.k.BH_USK'!$B$2:$T$27</definedName>
    <definedName name="_xlnm.Print_Area" localSheetId="10">'3.k.ČK_ČB'!$B$2:$T$27</definedName>
    <definedName name="_xlnm.Print_Area" localSheetId="12">'3.k.DouA_BKV'!$B$2:$T$27</definedName>
    <definedName name="_xlnm.Print_Area" localSheetId="13">'3.k.Nej_BA'!$B$2:$T$27</definedName>
    <definedName name="_xlnm.Print_Area" localSheetId="4">'4.k.BA_ČB'!$B$2:$T$27</definedName>
    <definedName name="_xlnm.Print_Area" localSheetId="9">'4.k.BA_ČK'!$B$2:$T$27</definedName>
    <definedName name="_xlnm.Print_Area" localSheetId="2">'4.k.BH_DouA'!$B$2:$T$27</definedName>
    <definedName name="_xlnm.Print_Area" localSheetId="7">'4.k.BKV_BH'!$B$2:$T$27</definedName>
    <definedName name="_xlnm.Print_Area" localSheetId="6">'4.k.DouA_USK'!$B$2:$T$27</definedName>
    <definedName name="_xlnm.Print_Area" localSheetId="8">'4.k.Nej_ČB'!$B$2:$T$27</definedName>
    <definedName name="_xlnm.Print_Area" localSheetId="5">'4.k.Nej_ČK'!$B$2:$T$27</definedName>
    <definedName name="_xlnm.Print_Area" localSheetId="3">'4.k.USK_BKV'!$B$2:$T$27</definedName>
  </definedNames>
  <calcPr fullCalcOnLoad="1"/>
</workbook>
</file>

<file path=xl/sharedStrings.xml><?xml version="1.0" encoding="utf-8"?>
<sst xmlns="http://schemas.openxmlformats.org/spreadsheetml/2006/main" count="2519" uniqueCount="378">
  <si>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</si>
  <si>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</si>
  <si>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</si>
  <si>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</si>
  <si>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</si>
  <si>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</si>
  <si>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</si>
  <si>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</si>
  <si>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</si>
  <si>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</si>
  <si>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</si>
  <si>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</si>
  <si>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</si>
  <si>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</si>
  <si>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</si>
  <si>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</si>
  <si>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</si>
  <si>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</si>
  <si>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</si>
  <si>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</si>
  <si>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</si>
  <si>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</si>
  <si>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</si>
  <si>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</si>
  <si>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</si>
  <si>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</si>
  <si>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</si>
  <si>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</si>
  <si>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</si>
  <si>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</si>
  <si>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</si>
  <si>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</si>
  <si>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Legát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</si>
  <si>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</si>
  <si>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</si>
  <si>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</si>
  <si>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</si>
  <si>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</si>
  <si>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</si>
  <si>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</si>
  <si>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</si>
  <si>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</si>
  <si>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</si>
  <si>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</si>
  <si>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</si>
  <si>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</si>
  <si>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6.</t>
  </si>
  <si>
    <t>Popilka</t>
  </si>
  <si>
    <t>Drudík</t>
  </si>
  <si>
    <t>Plzeň</t>
  </si>
  <si>
    <t>OPA  -  J-Z přebor 1/A družstev - dospělí - ZpčBaS / JčBaS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</si>
  <si>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</si>
  <si>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</si>
  <si>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</si>
  <si>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</si>
  <si>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</si>
  <si>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</si>
  <si>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</si>
  <si>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Šmídová</t>
  </si>
  <si>
    <t>Prokeš</t>
  </si>
  <si>
    <t>TJ Sokol České Budějovice</t>
  </si>
  <si>
    <t>Kempfová</t>
  </si>
  <si>
    <t>SKB Český Krumlov B</t>
  </si>
  <si>
    <t>scr.</t>
  </si>
  <si>
    <t>Lucie Kolářová</t>
  </si>
  <si>
    <t>Mráz</t>
  </si>
  <si>
    <t>Úblová</t>
  </si>
  <si>
    <t>dopolední utkání - začátek 9:00</t>
  </si>
  <si>
    <t>odpolední utkání - začátek 15:00</t>
  </si>
  <si>
    <t>-</t>
  </si>
  <si>
    <t>8.</t>
  </si>
  <si>
    <t>7.</t>
  </si>
  <si>
    <r>
      <t xml:space="preserve">tabulka po </t>
    </r>
    <r>
      <rPr>
        <b/>
        <sz val="12"/>
        <rFont val="Arial"/>
        <family val="2"/>
      </rPr>
      <t>1. kole - 6.10.2018</t>
    </r>
  </si>
  <si>
    <t>J-Z přebor 1/A (OPA) - družstev dospělých - 2018 / 2019</t>
  </si>
  <si>
    <t>1. kolo - 6.10.2018</t>
  </si>
  <si>
    <t>BA Plzeň B</t>
  </si>
  <si>
    <t>USK Plzeň</t>
  </si>
  <si>
    <t>TJ Jiskra Nejdek</t>
  </si>
  <si>
    <t xml:space="preserve">2. kolo - 8.12.2018 </t>
  </si>
  <si>
    <t>TJ Bílá Hora</t>
  </si>
  <si>
    <t>3. kolo - 19.1.2019</t>
  </si>
  <si>
    <t>4. kolo - 23.2.2019</t>
  </si>
  <si>
    <t>* TJ Jiskra Nejdek</t>
  </si>
  <si>
    <t>(* utkání se odehraje v Plzni na 25.ZŠ)</t>
  </si>
  <si>
    <t>8 : 0</t>
  </si>
  <si>
    <t>2018/19</t>
  </si>
  <si>
    <t>2.10.2018</t>
  </si>
  <si>
    <t>Kolářová H.</t>
  </si>
  <si>
    <t>Voráč</t>
  </si>
  <si>
    <t>Segeč</t>
  </si>
  <si>
    <t>Kural</t>
  </si>
  <si>
    <t>Vacek</t>
  </si>
  <si>
    <t>Krejsa</t>
  </si>
  <si>
    <t>Za hosty nastoupili hráči Legát a Vacek z družstva „B“</t>
  </si>
  <si>
    <t>Mráz Šimon</t>
  </si>
  <si>
    <t>Kural Martin</t>
  </si>
  <si>
    <t>Kolářová Lucie</t>
  </si>
  <si>
    <t>Voráč Přemysl</t>
  </si>
  <si>
    <t>Krejsa Jakub</t>
  </si>
  <si>
    <t>Kolářová Hana</t>
  </si>
  <si>
    <t>Vacek Petr</t>
  </si>
  <si>
    <t>Legát Vojtěch</t>
  </si>
  <si>
    <t>Jeřichová Zuzana, Kolářová Hana</t>
  </si>
  <si>
    <t>Voráč Přemysl, Panochová Jana</t>
  </si>
  <si>
    <t>Karas Milan, Segeč Jan</t>
  </si>
  <si>
    <t>Kolářová Lucie, Panochová Jana</t>
  </si>
  <si>
    <t>Kural Martin, Pistulka Radek</t>
  </si>
  <si>
    <t>Legát Vojtěch, Vacek Petr</t>
  </si>
  <si>
    <t>Krejsa Jakub, Jeřichová Zuzana</t>
  </si>
  <si>
    <t>6.10.2018</t>
  </si>
  <si>
    <t>Malesický Dvůr</t>
  </si>
  <si>
    <t>Odvárka, Chmelíčková</t>
  </si>
  <si>
    <t>Hodiánek, Šamalová</t>
  </si>
  <si>
    <t>Landgráf, Chalupa</t>
  </si>
  <si>
    <t>Hodiánek, Čerkl</t>
  </si>
  <si>
    <t>Krupičková, Šmídová</t>
  </si>
  <si>
    <t>Matějková, Šamalová</t>
  </si>
  <si>
    <t>Pohanka T.+P.</t>
  </si>
  <si>
    <t>Matějka, Liebl</t>
  </si>
  <si>
    <t>Landgráf</t>
  </si>
  <si>
    <t>Čerkl</t>
  </si>
  <si>
    <t>Liebl</t>
  </si>
  <si>
    <t>Matějková</t>
  </si>
  <si>
    <t>Odvárka</t>
  </si>
  <si>
    <t>Matějka</t>
  </si>
  <si>
    <t>Nesveda, Růžička</t>
  </si>
  <si>
    <t>Landgráf, Pohanka P.</t>
  </si>
  <si>
    <t>Kamaryt, Klimaj</t>
  </si>
  <si>
    <t>Šmídová, Krupičková</t>
  </si>
  <si>
    <t>Štěříková, Pazderová</t>
  </si>
  <si>
    <t>Odvárka, Pohanka T.</t>
  </si>
  <si>
    <t>Lutsak, Šilhan</t>
  </si>
  <si>
    <t>Lutsak</t>
  </si>
  <si>
    <t>Pohanka P.</t>
  </si>
  <si>
    <t>Nesveda</t>
  </si>
  <si>
    <t>Růžička</t>
  </si>
  <si>
    <t>Klimaj</t>
  </si>
  <si>
    <t>1 : 7</t>
  </si>
  <si>
    <t>5 : 3</t>
  </si>
  <si>
    <t>Plundrich - Lodrová</t>
  </si>
  <si>
    <t>Drudík - Popilka</t>
  </si>
  <si>
    <t>Klimaj - Kamaryt</t>
  </si>
  <si>
    <t>Lodrová - Polívková</t>
  </si>
  <si>
    <t>Růžička - Pazderová</t>
  </si>
  <si>
    <t>Paleček - Plundrich</t>
  </si>
  <si>
    <t>Lutsak - Šilhan</t>
  </si>
  <si>
    <t>Kamaryt</t>
  </si>
  <si>
    <t>Hora</t>
  </si>
  <si>
    <t>Horová</t>
  </si>
  <si>
    <t>3 : 5</t>
  </si>
  <si>
    <t xml:space="preserve">TJ Bílá Hora </t>
  </si>
  <si>
    <t>6. 10. 2018</t>
  </si>
  <si>
    <t>Plzeň - Bílá Hora</t>
  </si>
  <si>
    <t>Dušek J., Königsmarková</t>
  </si>
  <si>
    <t>Dušek J. Škopek</t>
  </si>
  <si>
    <t>Uhlířová, Königsmarková</t>
  </si>
  <si>
    <t>Šámalová, Matějková</t>
  </si>
  <si>
    <t>Dušek R., Froněk</t>
  </si>
  <si>
    <t>Liebl, Matějka</t>
  </si>
  <si>
    <t>Froněk</t>
  </si>
  <si>
    <t>Škopek</t>
  </si>
  <si>
    <t>Hlušičková</t>
  </si>
  <si>
    <t>Dušek R.</t>
  </si>
  <si>
    <t>Sluka, Kempfová</t>
  </si>
  <si>
    <t>Ječmínek, Marťán</t>
  </si>
  <si>
    <t>Šmikmátorová, Kemfová</t>
  </si>
  <si>
    <t>Prokeš, Sluka</t>
  </si>
  <si>
    <t>Marťán</t>
  </si>
  <si>
    <t>Ječmínek</t>
  </si>
  <si>
    <t>Šmikmátorová</t>
  </si>
  <si>
    <t>Vojtěch Legát</t>
  </si>
  <si>
    <t>Vacek – Kolářová</t>
  </si>
  <si>
    <t>Sluka – Šmikmátorová</t>
  </si>
  <si>
    <t>Ječmínek – Marťán</t>
  </si>
  <si>
    <t>Kolářová – Úblová</t>
  </si>
  <si>
    <t>Kempfová – Šmikmátorová</t>
  </si>
  <si>
    <t>Krejsa – Legát</t>
  </si>
  <si>
    <t>Prokeš – Sluka</t>
  </si>
  <si>
    <t>Za domácí nastoupili hráči z družstva B, Vacek (DM2, Mix) a Legát (DM3, ČM1)</t>
  </si>
  <si>
    <t>Plzeň. 25.ZŠ</t>
  </si>
  <si>
    <t>4.</t>
  </si>
  <si>
    <t>Nesveda - Štěříková</t>
  </si>
  <si>
    <t>11.10.2018</t>
  </si>
  <si>
    <t>Jakub Krejsa</t>
  </si>
  <si>
    <t>Plundrich</t>
  </si>
  <si>
    <t>Karas/Segeč</t>
  </si>
  <si>
    <t>Paleček/Popilka</t>
  </si>
  <si>
    <t>Lodrová</t>
  </si>
  <si>
    <t xml:space="preserve">Kural </t>
  </si>
  <si>
    <t>Panochová</t>
  </si>
  <si>
    <t xml:space="preserve">Drudík </t>
  </si>
  <si>
    <t>Ve třetí dvouhře můžů scr. Hráče Popilky za stavu 11:5, natažená achilovka.</t>
  </si>
  <si>
    <t>6 : 2</t>
  </si>
  <si>
    <t>Pistulka / Panochová</t>
  </si>
  <si>
    <t>Paleček / Lodrová</t>
  </si>
  <si>
    <t>Lodrová / Polívková</t>
  </si>
  <si>
    <t>Drudík / Plundrich</t>
  </si>
  <si>
    <t>Kural / Pistulka</t>
  </si>
  <si>
    <t>Plzeň, 25.ZŠ</t>
  </si>
  <si>
    <t>Z rozhodnutí STK ZpčBaS došlo ke screčování 2. ČM, a to z důvodu špatného nasazemní hráčů TJ Bílá Hora dle platné soupisky.</t>
  </si>
  <si>
    <t>Konečný výsledek utkání se nemění.</t>
  </si>
  <si>
    <t>Oba týmy získávají 2 body za utkání - není vítěz.</t>
  </si>
  <si>
    <t>4 : 4</t>
  </si>
  <si>
    <t>JIHO-ZÁPADNÍ přebor 1/A (OPA) družstev - dospělí - 2018/19</t>
  </si>
  <si>
    <t>8.12.2018</t>
  </si>
  <si>
    <t>Plzeň, BH</t>
  </si>
  <si>
    <t xml:space="preserve">  </t>
  </si>
  <si>
    <t>Kolářová</t>
  </si>
  <si>
    <t>Martínková</t>
  </si>
  <si>
    <t>Pistulka, Kural</t>
  </si>
  <si>
    <t>Legátová, Kolářová</t>
  </si>
  <si>
    <t>Segeč, Voráč</t>
  </si>
  <si>
    <t>Karas, Legátová</t>
  </si>
  <si>
    <t>Landgráf, Martínková</t>
  </si>
  <si>
    <t>Odvárka, Pohanka P.</t>
  </si>
  <si>
    <t>Dušek J.</t>
  </si>
  <si>
    <t>Froňková</t>
  </si>
  <si>
    <t>Königsmarková, Froňková</t>
  </si>
  <si>
    <t>Froněk, Dušek R.</t>
  </si>
  <si>
    <t>0 : 8</t>
  </si>
  <si>
    <r>
      <t xml:space="preserve">tabulka po </t>
    </r>
    <r>
      <rPr>
        <b/>
        <sz val="12"/>
        <rFont val="Arial"/>
        <family val="2"/>
      </rPr>
      <t>2. kole - 8.12.2018</t>
    </r>
  </si>
  <si>
    <t>Nejdek</t>
  </si>
  <si>
    <t>Pazderová</t>
  </si>
  <si>
    <t>Ondřej Steiner</t>
  </si>
  <si>
    <t>Steiner</t>
  </si>
  <si>
    <t xml:space="preserve">Jeřichová </t>
  </si>
  <si>
    <t xml:space="preserve">2. čtyřhra mužů byla screčována z důvodu chybného nasazení hráčů TJ Jiskra Nejdek - STK ZpčBaS. </t>
  </si>
  <si>
    <t>TJ Bílá Hora - družstvo se nedostavilo k utkání po předchozí telefonické domluvě .</t>
  </si>
  <si>
    <t>Šilhan, Kamaryt</t>
  </si>
  <si>
    <t>Růžička, Košťálová</t>
  </si>
  <si>
    <t>Klimaj, Lutsak</t>
  </si>
  <si>
    <t>6 : 1</t>
  </si>
  <si>
    <t>Steiner, Straková</t>
  </si>
  <si>
    <t>Jeřichová, Straková</t>
  </si>
  <si>
    <t>Krejsa, Vacek</t>
  </si>
  <si>
    <t>Chalupa, Martínková</t>
  </si>
  <si>
    <t>Sluka, Milová T.</t>
  </si>
  <si>
    <t>Pohanka P., Chalupa</t>
  </si>
  <si>
    <t>Sluka, Marťán</t>
  </si>
  <si>
    <t>Odvárka, Landgráf</t>
  </si>
  <si>
    <t>Prokeš, Novotný</t>
  </si>
  <si>
    <t>Novotný</t>
  </si>
  <si>
    <t>Milová T.</t>
  </si>
  <si>
    <t>2 : 5</t>
  </si>
  <si>
    <t>Jeřichová</t>
  </si>
  <si>
    <t>Za domácí nastoupila hráčka Straková L. (Mix, ČŽ) z družstva B</t>
  </si>
  <si>
    <t>Hodiánek, Matějková</t>
  </si>
  <si>
    <t>Hodiánek, Šámalová</t>
  </si>
  <si>
    <t>Čerkl, Liebl</t>
  </si>
  <si>
    <t>Čápová, Podolková</t>
  </si>
  <si>
    <t>Hodiánek, Matějka</t>
  </si>
  <si>
    <t>Za hosty nastoupili hráči Straková (Mix, ČŽ), Vacek (ČM, DM3)</t>
  </si>
  <si>
    <t>Krejsa, Steiner</t>
  </si>
  <si>
    <t>Veselý</t>
  </si>
  <si>
    <t>Sluka</t>
  </si>
  <si>
    <t>Paleček, Lodrová</t>
  </si>
  <si>
    <t>Paleček, Popilka</t>
  </si>
  <si>
    <t>Horová, Lodrová</t>
  </si>
  <si>
    <t>Drudík, Plundrich</t>
  </si>
  <si>
    <t>Anna Vocelková</t>
  </si>
  <si>
    <t>7 : 1</t>
  </si>
  <si>
    <t>Novotný, Milová T.</t>
  </si>
  <si>
    <t>2 : 6</t>
  </si>
  <si>
    <t>19.1.2019</t>
  </si>
  <si>
    <t>Nesveda/Pazderová</t>
  </si>
  <si>
    <t>Karas/Legátová</t>
  </si>
  <si>
    <t>Lešťák</t>
  </si>
  <si>
    <t>Klimaj/Kamaryt</t>
  </si>
  <si>
    <t>Segeč/Voráč</t>
  </si>
  <si>
    <t>Pazderová/Košťálová</t>
  </si>
  <si>
    <t>Legátová/Panochová</t>
  </si>
  <si>
    <t>Šilhan/Lutsak</t>
  </si>
  <si>
    <t>Kural/Pistulka</t>
  </si>
  <si>
    <t>Karas</t>
  </si>
  <si>
    <t>Lutsak Viktor</t>
  </si>
  <si>
    <t>Karas Milan</t>
  </si>
  <si>
    <t>Nesveda Adam</t>
  </si>
  <si>
    <t>Pistulka</t>
  </si>
  <si>
    <t>Košťálová Klára</t>
  </si>
  <si>
    <t>Panochová Jana</t>
  </si>
  <si>
    <t>Klimaj Jan</t>
  </si>
  <si>
    <t>Šilhan M.</t>
  </si>
  <si>
    <t>Třetí dvouha mužů skreč hráče Karase(BA_B) za stavu 12:18. Zranění steheního svalu.</t>
  </si>
  <si>
    <t>Stanislav Newiak</t>
  </si>
  <si>
    <r>
      <t xml:space="preserve">tabulka po </t>
    </r>
    <r>
      <rPr>
        <b/>
        <sz val="12"/>
        <rFont val="Arial"/>
        <family val="2"/>
      </rPr>
      <t>3. kole - 19.1.2019</t>
    </r>
  </si>
  <si>
    <t>19. 1. 2019</t>
  </si>
  <si>
    <t>Vacek - Straková</t>
  </si>
  <si>
    <t>Soukup - Chmelíčková</t>
  </si>
  <si>
    <t>Brož - Vacek</t>
  </si>
  <si>
    <t>Chalupa - Odvárka</t>
  </si>
  <si>
    <t>Straková - Úblová</t>
  </si>
  <si>
    <t>Chmelíčková - Šmídová</t>
  </si>
  <si>
    <t>Krejsa - Steiner</t>
  </si>
  <si>
    <t>Pohanka P. - Pohanka T.</t>
  </si>
  <si>
    <t>Brož</t>
  </si>
  <si>
    <t>Za Doubravku "A" nastoupil Brož z družstva "B", to samé platí též pro Strakovou</t>
  </si>
  <si>
    <t>Lodrová, Polívková</t>
  </si>
  <si>
    <t>5 : 4</t>
  </si>
  <si>
    <t xml:space="preserve">Sokol České Budějovice </t>
  </si>
  <si>
    <t>Český Krumlov</t>
  </si>
  <si>
    <t>Iva Janáčková</t>
  </si>
  <si>
    <t>Prokeš Michal</t>
  </si>
  <si>
    <t>Matějka Jan</t>
  </si>
  <si>
    <t>Novotný Jiří</t>
  </si>
  <si>
    <t>Liebl Radek</t>
  </si>
  <si>
    <t>Marťán Adam</t>
  </si>
  <si>
    <t>Čerkl Jan</t>
  </si>
  <si>
    <t>Šmikmátorová Linda</t>
  </si>
  <si>
    <t>Matějková Lucie</t>
  </si>
  <si>
    <t>Prokeš Michal - Sluka Jakub</t>
  </si>
  <si>
    <t>Matějka Jan - Liebl Radek</t>
  </si>
  <si>
    <t>Šmikmátorová Linda - Milová Tereza</t>
  </si>
  <si>
    <t>Šamalová Kateřina  - Matějková Lucie</t>
  </si>
  <si>
    <t>Marťán Adam - Ječmínek Adam</t>
  </si>
  <si>
    <t>Čerkl Jan - Samohejl Matěj</t>
  </si>
  <si>
    <t>Sluka Jakub - Janáčková Iva</t>
  </si>
  <si>
    <t>Samohejl Matěj - Šamalová Kateřina</t>
  </si>
  <si>
    <t>DMxDŽxXD</t>
  </si>
  <si>
    <t>Prokeš Michal - Šmikmátorová Linda</t>
  </si>
  <si>
    <t>Matějka Jan - Matějková Lucie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</si>
  <si>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</si>
  <si>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………………………………………………………………………………………………………………………………………………………………………………………………..</t>
  </si>
  <si>
    <t>KPDD 1 třídy - Finálové utkání - J-Z přebor 1/A družstev - dospělí - ZpčBaS / JčBaS</t>
  </si>
  <si>
    <t>konečná tabulka po 4. kolech - 23.2.2019</t>
  </si>
  <si>
    <t>23. 2. 2019</t>
  </si>
  <si>
    <t>Steiner - Straková</t>
  </si>
  <si>
    <t>Malkus - Žambůrek</t>
  </si>
  <si>
    <t>Paleček - Popilka</t>
  </si>
  <si>
    <t>Jeřichová - Straková</t>
  </si>
  <si>
    <t>Drudík - Plundrich</t>
  </si>
  <si>
    <t>Malkus</t>
  </si>
  <si>
    <t>Žambůrek</t>
  </si>
  <si>
    <t>Za domácí nastoupil T. Žambůrek z družstva "M". Dopsán mezi náhradníky na soupisku týmu "A" na 5. pozici. Hráč T. Malkus posunut na 6. pozici. Soupeř předem</t>
  </si>
  <si>
    <t>informován; 3. dvouhra mužů skrečována ve prospěch domácích ze zdrav. důvodů hráče P. Popilky.</t>
  </si>
  <si>
    <t>Malesice</t>
  </si>
  <si>
    <t>Soukup, Odvárka</t>
  </si>
  <si>
    <t>Šmídová, Chmelíčková</t>
  </si>
  <si>
    <t>Königsmarková, Hlušičková</t>
  </si>
  <si>
    <t>Pohanka P., Pohanka T.</t>
  </si>
  <si>
    <t>Škopek, Dušek J.</t>
  </si>
  <si>
    <t>Malkus, Straková</t>
  </si>
  <si>
    <t>Škopek, Froněk</t>
  </si>
  <si>
    <t>Malkus, Žambůrek</t>
  </si>
  <si>
    <t>Dušek J., Dušek R.</t>
  </si>
  <si>
    <t xml:space="preserve">Za hosty nastoupil Tomáš Žambůrek (DM3, ČM2) z družstva M. </t>
  </si>
  <si>
    <t xml:space="preserve">TJ Sokol Doubravka A </t>
  </si>
  <si>
    <t>Plzeň, Bílá Hora</t>
  </si>
  <si>
    <t>23.2.2019</t>
  </si>
  <si>
    <t>Odvárka - Chmelíčková</t>
  </si>
  <si>
    <t>Soukup - Chalupa</t>
  </si>
  <si>
    <t>Lodrová-Polívková</t>
  </si>
  <si>
    <t>Tomáš Knopp</t>
  </si>
  <si>
    <t>Segeč Jan</t>
  </si>
  <si>
    <t>Legátová</t>
  </si>
  <si>
    <t>Legátová Anna</t>
  </si>
  <si>
    <t>Kural, Panochová</t>
  </si>
  <si>
    <t>Panochová, Legátová</t>
  </si>
  <si>
    <t>Ječmínek, Šmikmátorová</t>
  </si>
  <si>
    <t xml:space="preserve"> Lucie Kolářová</t>
  </si>
  <si>
    <t>Samohejl Matěj</t>
  </si>
  <si>
    <t>Šámalová</t>
  </si>
  <si>
    <t>Kural, Kolářová</t>
  </si>
  <si>
    <t>Matějka, Šámalová</t>
  </si>
  <si>
    <t>Čerkl, Samohejl</t>
  </si>
  <si>
    <t>Panochová, Kolářová</t>
  </si>
  <si>
    <t>7 : 0</t>
  </si>
  <si>
    <t>TJ Jiska Nejdek</t>
  </si>
  <si>
    <t>Pazderová Vendulka</t>
  </si>
  <si>
    <t xml:space="preserve">Pazderová Vendulka </t>
  </si>
  <si>
    <t>Lešťák, Lutsak</t>
  </si>
  <si>
    <t>Lešťák, Košťálová</t>
  </si>
  <si>
    <t>Matějková, Šámalová</t>
  </si>
  <si>
    <t>Samohejl, Čerkl</t>
  </si>
  <si>
    <t>Nesveda, Klimaj</t>
  </si>
  <si>
    <t>Košťálová, Pazderová</t>
  </si>
  <si>
    <t>Lutsak, Lešťák</t>
  </si>
  <si>
    <t>Pazderová, Košťálová</t>
  </si>
  <si>
    <t>Klimaj, Nesveda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</si>
</sst>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vertAlign val="superscript"/>
      <sz val="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16" fillId="12" borderId="50" xfId="49" applyFont="1" applyFill="1" applyBorder="1" applyAlignment="1" applyProtection="1">
      <alignment horizontal="center" vertical="center"/>
      <protection hidden="1"/>
    </xf>
    <xf numFmtId="0" fontId="15" fillId="12" borderId="51" xfId="49" applyFont="1" applyFill="1" applyBorder="1" applyAlignment="1">
      <alignment horizontal="center" vertical="center"/>
      <protection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6" fillId="12" borderId="56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right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right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14" fontId="29" fillId="0" borderId="0" xfId="54" applyNumberFormat="1" applyFont="1" applyFill="1">
      <alignment/>
      <protection/>
    </xf>
    <xf numFmtId="0" fontId="17" fillId="0" borderId="0" xfId="54" applyFont="1" applyFill="1" applyAlignment="1" quotePrefix="1">
      <alignment horizontal="center"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26" fillId="0" borderId="63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20" fontId="15" fillId="0" borderId="46" xfId="49" applyNumberFormat="1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14" fillId="0" borderId="65" xfId="58" applyFont="1" applyBorder="1" applyAlignment="1">
      <alignment vertical="center"/>
      <protection/>
    </xf>
    <xf numFmtId="0" fontId="10" fillId="0" borderId="66" xfId="53" applyFont="1" applyBorder="1" applyAlignment="1">
      <alignment vertical="center"/>
      <protection/>
    </xf>
    <xf numFmtId="0" fontId="14" fillId="0" borderId="67" xfId="58" applyFont="1" applyBorder="1" applyAlignment="1">
      <alignment vertical="center"/>
      <protection/>
    </xf>
    <xf numFmtId="172" fontId="16" fillId="0" borderId="68" xfId="41" applyFont="1" applyFill="1" applyBorder="1" applyAlignment="1" applyProtection="1">
      <alignment horizontal="center"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8" applyFont="1" applyBorder="1" applyAlignment="1">
      <alignment vertical="center"/>
      <protection/>
    </xf>
    <xf numFmtId="0" fontId="17" fillId="0" borderId="70" xfId="66" applyFont="1" applyBorder="1" applyAlignment="1">
      <alignment horizontal="center" vertical="center"/>
      <protection/>
    </xf>
    <xf numFmtId="0" fontId="10" fillId="0" borderId="71" xfId="53" applyFont="1" applyBorder="1" applyAlignment="1">
      <alignment vertical="center"/>
      <protection/>
    </xf>
    <xf numFmtId="0" fontId="10" fillId="0" borderId="70" xfId="53" applyFont="1" applyBorder="1" applyAlignment="1">
      <alignment vertical="center"/>
      <protection/>
    </xf>
    <xf numFmtId="0" fontId="10" fillId="0" borderId="72" xfId="53" applyFont="1" applyBorder="1" applyAlignment="1" applyProtection="1">
      <alignment horizontal="center" vertical="center"/>
      <protection locked="0"/>
    </xf>
    <xf numFmtId="0" fontId="10" fillId="0" borderId="73" xfId="53" applyFont="1" applyBorder="1" applyAlignment="1">
      <alignment vertical="center"/>
      <protection/>
    </xf>
    <xf numFmtId="0" fontId="16" fillId="0" borderId="74" xfId="62" applyFont="1" applyBorder="1">
      <alignment horizontal="center" vertical="center"/>
      <protection/>
    </xf>
    <xf numFmtId="0" fontId="16" fillId="0" borderId="75" xfId="62" applyFont="1" applyBorder="1">
      <alignment horizontal="center" vertical="center"/>
      <protection/>
    </xf>
    <xf numFmtId="0" fontId="17" fillId="0" borderId="76" xfId="39" applyFont="1" applyBorder="1" applyAlignment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172" fontId="16" fillId="0" borderId="78" xfId="41" applyFont="1" applyFill="1" applyBorder="1" applyProtection="1">
      <alignment horizontal="center"/>
      <protection/>
    </xf>
    <xf numFmtId="0" fontId="16" fillId="0" borderId="78" xfId="62" applyFont="1" applyBorder="1">
      <alignment horizontal="center" vertical="center"/>
      <protection/>
    </xf>
    <xf numFmtId="0" fontId="10" fillId="0" borderId="79" xfId="53" applyFont="1" applyBorder="1">
      <alignment/>
      <protection/>
    </xf>
    <xf numFmtId="0" fontId="10" fillId="0" borderId="78" xfId="53" applyFont="1" applyBorder="1">
      <alignment/>
      <protection/>
    </xf>
    <xf numFmtId="0" fontId="10" fillId="0" borderId="80" xfId="53" applyFont="1" applyBorder="1">
      <alignment/>
      <protection/>
    </xf>
    <xf numFmtId="0" fontId="17" fillId="0" borderId="81" xfId="39" applyFont="1" applyBorder="1" applyAlignment="1">
      <alignment horizontal="center" vertical="center" wrapText="1"/>
      <protection/>
    </xf>
    <xf numFmtId="0" fontId="10" fillId="0" borderId="68" xfId="53" applyFont="1" applyBorder="1" applyAlignment="1" applyProtection="1">
      <alignment horizontal="left" vertical="center" indent="1"/>
      <protection locked="0"/>
    </xf>
    <xf numFmtId="0" fontId="10" fillId="0" borderId="68" xfId="62" applyFont="1" applyBorder="1" applyAlignment="1" applyProtection="1">
      <alignment horizontal="left" vertical="center" indent="1"/>
      <protection locked="0"/>
    </xf>
    <xf numFmtId="0" fontId="14" fillId="0" borderId="82" xfId="64" applyFont="1" applyBorder="1" applyProtection="1">
      <alignment horizontal="center" vertical="center"/>
      <protection locked="0"/>
    </xf>
    <xf numFmtId="0" fontId="14" fillId="0" borderId="83" xfId="64" applyFont="1" applyBorder="1">
      <alignment horizontal="center" vertical="center"/>
      <protection/>
    </xf>
    <xf numFmtId="0" fontId="14" fillId="0" borderId="68" xfId="64" applyFont="1" applyBorder="1" applyProtection="1">
      <alignment horizontal="center" vertical="center"/>
      <protection locked="0"/>
    </xf>
    <xf numFmtId="0" fontId="14" fillId="0" borderId="84" xfId="64" applyFont="1" applyBorder="1" applyProtection="1">
      <alignment horizontal="center" vertical="center"/>
      <protection hidden="1"/>
    </xf>
    <xf numFmtId="0" fontId="14" fillId="0" borderId="68" xfId="64" applyFont="1" applyBorder="1" applyProtection="1">
      <alignment horizontal="center" vertical="center"/>
      <protection hidden="1"/>
    </xf>
    <xf numFmtId="0" fontId="14" fillId="0" borderId="84" xfId="64" applyFont="1" applyBorder="1">
      <alignment horizontal="center" vertical="center"/>
      <protection/>
    </xf>
    <xf numFmtId="0" fontId="14" fillId="0" borderId="82" xfId="64" applyFont="1" applyBorder="1">
      <alignment horizontal="center" vertical="center"/>
      <protection/>
    </xf>
    <xf numFmtId="0" fontId="14" fillId="0" borderId="85" xfId="64" applyFont="1" applyBorder="1">
      <alignment horizontal="center" vertical="center"/>
      <protection/>
    </xf>
    <xf numFmtId="0" fontId="14" fillId="0" borderId="68" xfId="64" applyFont="1" applyBorder="1">
      <alignment horizontal="center" vertical="center"/>
      <protection/>
    </xf>
    <xf numFmtId="0" fontId="10" fillId="0" borderId="86" xfId="53" applyFont="1" applyBorder="1" applyAlignment="1" applyProtection="1">
      <alignment horizontal="left" vertical="center" indent="1"/>
      <protection locked="0"/>
    </xf>
    <xf numFmtId="0" fontId="14" fillId="0" borderId="87" xfId="64" applyFont="1" applyBorder="1">
      <alignment horizontal="center" vertical="center"/>
      <protection/>
    </xf>
    <xf numFmtId="0" fontId="17" fillId="34" borderId="81" xfId="39" applyFont="1" applyFill="1" applyBorder="1" applyAlignment="1" applyProtection="1">
      <alignment horizontal="center" vertical="center" wrapText="1"/>
      <protection locked="0"/>
    </xf>
    <xf numFmtId="0" fontId="10" fillId="34" borderId="68" xfId="53" applyFont="1" applyFill="1" applyBorder="1" applyAlignment="1" applyProtection="1">
      <alignment horizontal="left" vertical="center" indent="1"/>
      <protection locked="0"/>
    </xf>
    <xf numFmtId="0" fontId="14" fillId="34" borderId="82" xfId="64" applyFont="1" applyFill="1" applyBorder="1" applyProtection="1">
      <alignment horizontal="center" vertical="center"/>
      <protection locked="0"/>
    </xf>
    <xf numFmtId="0" fontId="14" fillId="34" borderId="82" xfId="64" applyFont="1" applyFill="1" applyBorder="1">
      <alignment horizontal="center" vertical="center"/>
      <protection/>
    </xf>
    <xf numFmtId="0" fontId="14" fillId="34" borderId="68" xfId="64" applyFont="1" applyFill="1" applyBorder="1" applyProtection="1">
      <alignment horizontal="center" vertical="center"/>
      <protection locked="0"/>
    </xf>
    <xf numFmtId="0" fontId="14" fillId="34" borderId="84" xfId="64" applyFont="1" applyFill="1" applyBorder="1" applyProtection="1">
      <alignment horizontal="center" vertical="center"/>
      <protection hidden="1"/>
    </xf>
    <xf numFmtId="0" fontId="14" fillId="34" borderId="68" xfId="64" applyFont="1" applyFill="1" applyBorder="1" applyProtection="1">
      <alignment horizontal="center" vertical="center"/>
      <protection hidden="1"/>
    </xf>
    <xf numFmtId="0" fontId="14" fillId="34" borderId="84" xfId="64" applyFont="1" applyFill="1" applyBorder="1">
      <alignment horizontal="center" vertical="center"/>
      <protection/>
    </xf>
    <xf numFmtId="0" fontId="14" fillId="34" borderId="87" xfId="64" applyFont="1" applyFill="1" applyBorder="1">
      <alignment horizontal="center" vertical="center"/>
      <protection/>
    </xf>
    <xf numFmtId="0" fontId="14" fillId="34" borderId="68" xfId="64" applyFont="1" applyFill="1" applyBorder="1">
      <alignment horizontal="center" vertical="center"/>
      <protection/>
    </xf>
    <xf numFmtId="0" fontId="10" fillId="34" borderId="86" xfId="53" applyFont="1" applyFill="1" applyBorder="1" applyAlignment="1" applyProtection="1">
      <alignment horizontal="left" vertical="center" indent="1"/>
      <protection locked="0"/>
    </xf>
    <xf numFmtId="0" fontId="19" fillId="35" borderId="88" xfId="63" applyFont="1" applyFill="1" applyBorder="1">
      <alignment vertical="center"/>
      <protection/>
    </xf>
    <xf numFmtId="0" fontId="16" fillId="0" borderId="89" xfId="62" applyFont="1" applyBorder="1" applyProtection="1">
      <alignment horizontal="center" vertical="center"/>
      <protection hidden="1"/>
    </xf>
    <xf numFmtId="0" fontId="16" fillId="0" borderId="90" xfId="62" applyFont="1" applyBorder="1" applyProtection="1">
      <alignment horizontal="center" vertical="center"/>
      <protection hidden="1"/>
    </xf>
    <xf numFmtId="0" fontId="16" fillId="0" borderId="91" xfId="62" applyFont="1" applyBorder="1" applyProtection="1">
      <alignment horizontal="center" vertical="center"/>
      <protection hidden="1"/>
    </xf>
    <xf numFmtId="0" fontId="10" fillId="0" borderId="92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3" xfId="53" applyFont="1" applyBorder="1" applyProtection="1">
      <alignment/>
      <protection locked="0"/>
    </xf>
    <xf numFmtId="0" fontId="10" fillId="0" borderId="94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26" fillId="0" borderId="95" xfId="49" applyFont="1" applyFill="1" applyBorder="1" applyAlignment="1" applyProtection="1">
      <alignment horizontal="center" vertical="center"/>
      <protection hidden="1"/>
    </xf>
    <xf numFmtId="0" fontId="15" fillId="0" borderId="9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0" fillId="0" borderId="66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>
      <alignment vertical="center"/>
    </xf>
    <xf numFmtId="0" fontId="10" fillId="0" borderId="79" xfId="0" applyFont="1" applyBorder="1" applyAlignment="1">
      <alignment/>
    </xf>
    <xf numFmtId="0" fontId="10" fillId="0" borderId="78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68" xfId="0" applyFont="1" applyBorder="1" applyAlignment="1" applyProtection="1">
      <alignment horizontal="left" vertical="center" indent="1"/>
      <protection locked="0"/>
    </xf>
    <xf numFmtId="0" fontId="14" fillId="0" borderId="97" xfId="64" applyFont="1" applyBorder="1" applyProtection="1">
      <alignment horizontal="center" vertical="center"/>
      <protection hidden="1"/>
    </xf>
    <xf numFmtId="0" fontId="14" fillId="0" borderId="97" xfId="64" applyFont="1" applyBorder="1">
      <alignment horizontal="center" vertical="center"/>
      <protection/>
    </xf>
    <xf numFmtId="0" fontId="14" fillId="0" borderId="98" xfId="64" applyFont="1" applyBorder="1">
      <alignment horizontal="center" vertical="center"/>
      <protection/>
    </xf>
    <xf numFmtId="0" fontId="10" fillId="0" borderId="86" xfId="0" applyFont="1" applyBorder="1" applyAlignment="1" applyProtection="1">
      <alignment horizontal="left" vertical="center" indent="1"/>
      <protection locked="0"/>
    </xf>
    <xf numFmtId="0" fontId="14" fillId="0" borderId="99" xfId="64" applyFont="1" applyBorder="1">
      <alignment horizontal="center" vertical="center"/>
      <protection/>
    </xf>
    <xf numFmtId="0" fontId="10" fillId="34" borderId="68" xfId="0" applyFont="1" applyFill="1" applyBorder="1" applyAlignment="1" applyProtection="1">
      <alignment horizontal="left" vertical="center" indent="1"/>
      <protection locked="0"/>
    </xf>
    <xf numFmtId="0" fontId="14" fillId="34" borderId="97" xfId="64" applyFont="1" applyFill="1" applyBorder="1" applyProtection="1">
      <alignment horizontal="center" vertical="center"/>
      <protection hidden="1"/>
    </xf>
    <xf numFmtId="0" fontId="14" fillId="34" borderId="97" xfId="64" applyFont="1" applyFill="1" applyBorder="1">
      <alignment horizontal="center" vertical="center"/>
      <protection/>
    </xf>
    <xf numFmtId="0" fontId="14" fillId="34" borderId="99" xfId="64" applyFont="1" applyFill="1" applyBorder="1">
      <alignment horizontal="center" vertical="center"/>
      <protection/>
    </xf>
    <xf numFmtId="0" fontId="10" fillId="34" borderId="86" xfId="0" applyFont="1" applyFill="1" applyBorder="1" applyAlignment="1" applyProtection="1">
      <alignment horizontal="left" vertical="center" indent="1"/>
      <protection locked="0"/>
    </xf>
    <xf numFmtId="0" fontId="16" fillId="0" borderId="100" xfId="62" applyFont="1" applyBorder="1" applyProtection="1">
      <alignment horizontal="center" vertical="center"/>
      <protection hidden="1"/>
    </xf>
    <xf numFmtId="0" fontId="16" fillId="0" borderId="101" xfId="62" applyFont="1" applyBorder="1" applyProtection="1">
      <alignment horizontal="center" vertical="center"/>
      <protection hidden="1"/>
    </xf>
    <xf numFmtId="0" fontId="10" fillId="0" borderId="92" xfId="0" applyFont="1" applyBorder="1" applyAlignment="1">
      <alignment horizontal="left" vertical="center" indent="1"/>
    </xf>
    <xf numFmtId="0" fontId="10" fillId="0" borderId="102" xfId="0" applyFont="1" applyBorder="1" applyAlignment="1" applyProtection="1">
      <alignment/>
      <protection locked="0"/>
    </xf>
    <xf numFmtId="0" fontId="10" fillId="0" borderId="103" xfId="0" applyFont="1" applyBorder="1" applyAlignment="1" applyProtection="1">
      <alignment/>
      <protection locked="0"/>
    </xf>
    <xf numFmtId="0" fontId="10" fillId="0" borderId="96" xfId="49" applyBorder="1" applyAlignment="1">
      <alignment horizontal="center" vertical="center"/>
      <protection/>
    </xf>
    <xf numFmtId="0" fontId="26" fillId="0" borderId="59" xfId="49" applyFont="1" applyBorder="1" applyAlignment="1" applyProtection="1">
      <alignment horizontal="center" vertical="center"/>
      <protection hidden="1"/>
    </xf>
    <xf numFmtId="0" fontId="26" fillId="0" borderId="104" xfId="49" applyFont="1" applyBorder="1" applyAlignment="1" applyProtection="1">
      <alignment horizontal="center" vertical="center"/>
      <protection hidden="1"/>
    </xf>
    <xf numFmtId="0" fontId="26" fillId="0" borderId="105" xfId="49" applyFont="1" applyBorder="1" applyAlignment="1" applyProtection="1">
      <alignment horizontal="center" vertical="center"/>
      <protection hidden="1"/>
    </xf>
    <xf numFmtId="0" fontId="26" fillId="0" borderId="106" xfId="49" applyFont="1" applyBorder="1" applyAlignment="1" applyProtection="1">
      <alignment horizontal="center" vertical="center"/>
      <protection hidden="1"/>
    </xf>
    <xf numFmtId="49" fontId="10" fillId="0" borderId="72" xfId="53" applyNumberFormat="1" applyFont="1" applyBorder="1" applyAlignment="1" applyProtection="1">
      <alignment horizontal="center" vertical="center"/>
      <protection locked="0"/>
    </xf>
    <xf numFmtId="0" fontId="24" fillId="12" borderId="39" xfId="49" applyFont="1" applyFill="1" applyBorder="1" applyAlignment="1">
      <alignment horizontal="center" wrapText="1"/>
      <protection/>
    </xf>
    <xf numFmtId="0" fontId="15" fillId="12" borderId="107" xfId="49" applyFont="1" applyFill="1" applyBorder="1" applyAlignment="1">
      <alignment horizontal="center" vertical="center"/>
      <protection/>
    </xf>
    <xf numFmtId="0" fontId="15" fillId="12" borderId="108" xfId="49" applyFont="1" applyFill="1" applyBorder="1" applyAlignment="1">
      <alignment horizontal="center" vertical="center"/>
      <protection/>
    </xf>
    <xf numFmtId="0" fontId="15" fillId="12" borderId="109" xfId="49" applyFont="1" applyFill="1" applyBorder="1" applyAlignment="1">
      <alignment horizontal="center" vertical="center"/>
      <protection/>
    </xf>
    <xf numFmtId="0" fontId="10" fillId="0" borderId="96" xfId="49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5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Border="1" applyAlignment="1" applyProtection="1">
      <alignment horizontal="center" vertical="center"/>
      <protection hidden="1"/>
    </xf>
    <xf numFmtId="0" fontId="26" fillId="0" borderId="104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105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106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0" fillId="0" borderId="110" xfId="53" applyFont="1" applyBorder="1" applyAlignment="1" applyProtection="1">
      <alignment horizontal="left" vertical="center"/>
      <protection locked="0"/>
    </xf>
    <xf numFmtId="0" fontId="0" fillId="0" borderId="111" xfId="53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 indent="1"/>
    </xf>
    <xf numFmtId="0" fontId="10" fillId="0" borderId="12" xfId="62" applyFont="1" applyBorder="1" applyAlignment="1">
      <alignment horizontal="left" vertical="center" indent="1"/>
      <protection/>
    </xf>
    <xf numFmtId="0" fontId="10" fillId="0" borderId="37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12" xfId="0" applyFont="1" applyFill="1" applyBorder="1" applyAlignment="1">
      <alignment horizontal="left" vertical="center" indent="1"/>
    </xf>
    <xf numFmtId="0" fontId="17" fillId="0" borderId="113" xfId="39" applyFont="1" applyBorder="1" applyAlignment="1">
      <alignment horizontal="center" vertical="center" wrapText="1"/>
      <protection/>
    </xf>
    <xf numFmtId="0" fontId="17" fillId="0" borderId="114" xfId="0" applyFont="1" applyBorder="1" applyAlignment="1">
      <alignment horizontal="left" vertical="center" indent="1"/>
    </xf>
    <xf numFmtId="0" fontId="10" fillId="0" borderId="114" xfId="0" applyFont="1" applyBorder="1" applyAlignment="1">
      <alignment horizontal="left" vertical="center" indent="1"/>
    </xf>
    <xf numFmtId="0" fontId="14" fillId="0" borderId="0" xfId="64" applyFont="1" applyBorder="1">
      <alignment horizontal="center" vertical="center"/>
      <protection/>
    </xf>
    <xf numFmtId="0" fontId="14" fillId="0" borderId="40" xfId="64" applyFont="1" applyBorder="1">
      <alignment horizontal="center" vertical="center"/>
      <protection/>
    </xf>
    <xf numFmtId="0" fontId="14" fillId="0" borderId="114" xfId="64" applyFont="1" applyBorder="1">
      <alignment horizontal="center" vertical="center"/>
      <protection/>
    </xf>
    <xf numFmtId="0" fontId="14" fillId="0" borderId="115" xfId="64" applyFont="1" applyBorder="1">
      <alignment horizontal="center" vertical="center"/>
      <protection/>
    </xf>
    <xf numFmtId="0" fontId="10" fillId="0" borderId="116" xfId="0" applyFont="1" applyBorder="1" applyAlignment="1">
      <alignment horizontal="left" vertical="center" indent="1"/>
    </xf>
    <xf numFmtId="0" fontId="15" fillId="0" borderId="117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27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66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3" fillId="0" borderId="40" xfId="63" applyFont="1" applyBorder="1" applyAlignment="1">
      <alignment horizontal="center" vertical="center"/>
      <protection/>
    </xf>
    <xf numFmtId="0" fontId="15" fillId="0" borderId="117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118" xfId="0" applyFont="1" applyBorder="1" applyAlignment="1" applyProtection="1">
      <alignment horizontal="left" vertical="center"/>
      <protection/>
    </xf>
    <xf numFmtId="0" fontId="10" fillId="0" borderId="117" xfId="0" applyFont="1" applyBorder="1" applyAlignment="1" applyProtection="1">
      <alignment horizontal="center" vertical="center"/>
      <protection/>
    </xf>
    <xf numFmtId="0" fontId="10" fillId="0" borderId="118" xfId="0" applyFont="1" applyBorder="1" applyAlignment="1" applyProtection="1">
      <alignment horizontal="center" vertical="center"/>
      <protection/>
    </xf>
    <xf numFmtId="0" fontId="15" fillId="0" borderId="119" xfId="0" applyFont="1" applyBorder="1" applyAlignment="1" applyProtection="1">
      <alignment horizontal="left" vertical="center"/>
      <protection/>
    </xf>
    <xf numFmtId="0" fontId="16" fillId="0" borderId="120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21" xfId="66" applyFont="1" applyBorder="1" applyAlignment="1" applyProtection="1">
      <alignment horizontal="left" vertical="center"/>
      <protection locked="0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49" fontId="10" fillId="0" borderId="120" xfId="0" applyNumberFormat="1" applyFont="1" applyBorder="1" applyAlignment="1" applyProtection="1">
      <alignment horizontal="left" vertical="center"/>
      <protection locked="0"/>
    </xf>
    <xf numFmtId="49" fontId="10" fillId="0" borderId="122" xfId="0" applyNumberFormat="1" applyFont="1" applyBorder="1" applyAlignment="1" applyProtection="1">
      <alignment horizontal="left" vertical="center"/>
      <protection locked="0"/>
    </xf>
    <xf numFmtId="0" fontId="13" fillId="2" borderId="123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124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125" xfId="0" applyFont="1" applyBorder="1" applyAlignment="1" applyProtection="1">
      <alignment horizontal="left" vertical="center"/>
      <protection locked="0"/>
    </xf>
    <xf numFmtId="0" fontId="22" fillId="0" borderId="105" xfId="66" applyFont="1" applyBorder="1" applyAlignment="1" applyProtection="1">
      <alignment horizontal="left" vertical="center"/>
      <protection locked="0"/>
    </xf>
    <xf numFmtId="0" fontId="22" fillId="0" borderId="59" xfId="66" applyFont="1" applyBorder="1" applyAlignment="1" applyProtection="1">
      <alignment horizontal="left" vertical="center"/>
      <protection locked="0"/>
    </xf>
    <xf numFmtId="0" fontId="22" fillId="0" borderId="126" xfId="66" applyFont="1" applyBorder="1" applyAlignment="1" applyProtection="1">
      <alignment horizontal="left" vertical="center"/>
      <protection locked="0"/>
    </xf>
    <xf numFmtId="0" fontId="17" fillId="0" borderId="127" xfId="39" applyFont="1" applyBorder="1" applyAlignment="1">
      <alignment horizontal="center" vertical="center"/>
      <protection/>
    </xf>
    <xf numFmtId="0" fontId="17" fillId="0" borderId="128" xfId="39" applyFont="1" applyBorder="1" applyAlignment="1">
      <alignment horizontal="center" vertical="center"/>
      <protection/>
    </xf>
    <xf numFmtId="0" fontId="17" fillId="0" borderId="129" xfId="39" applyFont="1" applyBorder="1" applyAlignment="1">
      <alignment horizontal="center" vertical="center"/>
      <protection/>
    </xf>
    <xf numFmtId="0" fontId="17" fillId="0" borderId="130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72" xfId="63" applyFont="1" applyBorder="1" applyAlignment="1">
      <alignment horizontal="center" vertical="center"/>
      <protection/>
    </xf>
    <xf numFmtId="0" fontId="15" fillId="0" borderId="131" xfId="53" applyFont="1" applyBorder="1" applyAlignment="1" applyProtection="1">
      <alignment horizontal="left" vertical="center"/>
      <protection locked="0"/>
    </xf>
    <xf numFmtId="0" fontId="10" fillId="0" borderId="131" xfId="53" applyFont="1" applyBorder="1" applyAlignment="1" applyProtection="1">
      <alignment horizontal="center" vertical="center"/>
      <protection/>
    </xf>
    <xf numFmtId="0" fontId="15" fillId="0" borderId="132" xfId="53" applyFont="1" applyBorder="1" applyAlignment="1" applyProtection="1">
      <alignment horizontal="left" vertical="center"/>
      <protection/>
    </xf>
    <xf numFmtId="0" fontId="16" fillId="0" borderId="133" xfId="66" applyFont="1" applyBorder="1" applyAlignment="1" applyProtection="1">
      <alignment horizontal="left" vertical="center"/>
      <protection locked="0"/>
    </xf>
    <xf numFmtId="0" fontId="10" fillId="0" borderId="133" xfId="53" applyFont="1" applyBorder="1" applyAlignment="1">
      <alignment horizontal="center" vertical="center"/>
      <protection/>
    </xf>
    <xf numFmtId="49" fontId="10" fillId="0" borderId="134" xfId="53" applyNumberFormat="1" applyFont="1" applyBorder="1" applyAlignment="1" applyProtection="1">
      <alignment horizontal="left" vertical="center"/>
      <protection locked="0"/>
    </xf>
    <xf numFmtId="0" fontId="10" fillId="0" borderId="135" xfId="0" applyFont="1" applyBorder="1" applyAlignment="1" applyProtection="1">
      <alignment horizontal="left" vertical="center"/>
      <protection locked="0"/>
    </xf>
    <xf numFmtId="0" fontId="22" fillId="0" borderId="136" xfId="66" applyFont="1" applyBorder="1" applyAlignment="1" applyProtection="1">
      <alignment horizontal="left" vertical="center"/>
      <protection locked="0"/>
    </xf>
    <xf numFmtId="0" fontId="17" fillId="0" borderId="137" xfId="39" applyFont="1" applyBorder="1" applyAlignment="1">
      <alignment horizontal="center" vertical="center"/>
      <protection/>
    </xf>
    <xf numFmtId="0" fontId="17" fillId="0" borderId="138" xfId="39" applyFont="1" applyBorder="1" applyAlignment="1">
      <alignment horizontal="center" vertical="center"/>
      <protection/>
    </xf>
    <xf numFmtId="0" fontId="18" fillId="0" borderId="78" xfId="39" applyFont="1" applyBorder="1" applyAlignment="1">
      <alignment horizontal="center" vertical="center"/>
      <protection/>
    </xf>
    <xf numFmtId="0" fontId="13" fillId="35" borderId="92" xfId="53" applyFont="1" applyFill="1" applyBorder="1" applyAlignment="1" applyProtection="1">
      <alignment horizontal="left" vertical="center"/>
      <protection hidden="1"/>
    </xf>
    <xf numFmtId="0" fontId="16" fillId="0" borderId="139" xfId="53" applyFont="1" applyBorder="1" applyAlignment="1" applyProtection="1">
      <alignment horizontal="left" vertical="center"/>
      <protection locked="0"/>
    </xf>
    <xf numFmtId="0" fontId="10" fillId="0" borderId="139" xfId="53" applyFont="1" applyBorder="1" applyAlignment="1">
      <alignment horizontal="center" vertical="center"/>
      <protection/>
    </xf>
    <xf numFmtId="0" fontId="10" fillId="0" borderId="135" xfId="53" applyFont="1" applyBorder="1" applyAlignment="1" applyProtection="1">
      <alignment horizontal="left" vertical="center"/>
      <protection locked="0"/>
    </xf>
    <xf numFmtId="0" fontId="16" fillId="0" borderId="120" xfId="66" applyFont="1" applyBorder="1" applyAlignment="1">
      <alignment horizontal="left" vertical="center"/>
      <protection/>
    </xf>
    <xf numFmtId="0" fontId="16" fillId="0" borderId="23" xfId="66" applyFont="1" applyBorder="1" applyAlignment="1">
      <alignment horizontal="left" vertical="center"/>
      <protection/>
    </xf>
    <xf numFmtId="0" fontId="16" fillId="0" borderId="121" xfId="66" applyFont="1" applyBorder="1" applyAlignment="1">
      <alignment horizontal="left" vertical="center"/>
      <protection/>
    </xf>
    <xf numFmtId="0" fontId="16" fillId="0" borderId="49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124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25" xfId="0" applyFont="1" applyBorder="1" applyAlignment="1">
      <alignment horizontal="left" vertical="center"/>
    </xf>
    <xf numFmtId="14" fontId="10" fillId="0" borderId="120" xfId="0" applyNumberFormat="1" applyFont="1" applyBorder="1" applyAlignment="1">
      <alignment horizontal="left" vertical="center"/>
    </xf>
    <xf numFmtId="14" fontId="10" fillId="0" borderId="122" xfId="0" applyNumberFormat="1" applyFont="1" applyBorder="1" applyAlignment="1">
      <alignment horizontal="left" vertical="center"/>
    </xf>
    <xf numFmtId="0" fontId="22" fillId="0" borderId="105" xfId="66" applyFont="1" applyBorder="1" applyAlignment="1">
      <alignment horizontal="left" vertical="center"/>
      <protection/>
    </xf>
    <xf numFmtId="0" fontId="22" fillId="0" borderId="59" xfId="66" applyFont="1" applyBorder="1" applyAlignment="1">
      <alignment horizontal="left" vertical="center"/>
      <protection/>
    </xf>
    <xf numFmtId="0" fontId="22" fillId="0" borderId="126" xfId="66" applyFont="1" applyBorder="1" applyAlignment="1">
      <alignment horizontal="left" vertical="center"/>
      <protection/>
    </xf>
    <xf numFmtId="0" fontId="13" fillId="2" borderId="123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131" xfId="0" applyFont="1" applyBorder="1" applyAlignment="1" applyProtection="1">
      <alignment horizontal="left" vertical="center"/>
      <protection/>
    </xf>
    <xf numFmtId="0" fontId="10" fillId="0" borderId="131" xfId="0" applyFont="1" applyBorder="1" applyAlignment="1" applyProtection="1">
      <alignment horizontal="center" vertical="center"/>
      <protection/>
    </xf>
    <xf numFmtId="0" fontId="15" fillId="0" borderId="132" xfId="0" applyFont="1" applyBorder="1" applyAlignment="1" applyProtection="1">
      <alignment horizontal="left" vertical="center"/>
      <protection/>
    </xf>
    <xf numFmtId="0" fontId="10" fillId="0" borderId="133" xfId="0" applyFont="1" applyBorder="1" applyAlignment="1">
      <alignment horizontal="center" vertical="center"/>
    </xf>
    <xf numFmtId="49" fontId="10" fillId="0" borderId="134" xfId="0" applyNumberFormat="1" applyFont="1" applyBorder="1" applyAlignment="1" applyProtection="1">
      <alignment horizontal="left" vertical="center"/>
      <protection locked="0"/>
    </xf>
    <xf numFmtId="0" fontId="13" fillId="35" borderId="92" xfId="0" applyFont="1" applyFill="1" applyBorder="1" applyAlignment="1" applyProtection="1">
      <alignment horizontal="left" vertical="center"/>
      <protection hidden="1"/>
    </xf>
    <xf numFmtId="0" fontId="16" fillId="0" borderId="139" xfId="0" applyFont="1" applyBorder="1" applyAlignment="1" applyProtection="1">
      <alignment horizontal="left" vertical="center"/>
      <protection locked="0"/>
    </xf>
    <xf numFmtId="0" fontId="10" fillId="0" borderId="139" xfId="0" applyFont="1" applyBorder="1" applyAlignment="1">
      <alignment horizontal="center"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9" width="7.625" style="57" customWidth="1"/>
    <col min="10" max="15" width="8.75390625" style="57" customWidth="1"/>
    <col min="16" max="16" width="7.625" style="57" customWidth="1"/>
    <col min="17" max="17" width="3.75390625" style="57" customWidth="1"/>
    <col min="18" max="16384" width="9.125" style="57" customWidth="1"/>
  </cols>
  <sheetData>
    <row r="1" ht="9" customHeight="1"/>
    <row r="2" spans="2:16" ht="25.5" customHeight="1">
      <c r="B2" s="253" t="s">
        <v>203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2:16" ht="18.75" customHeight="1">
      <c r="B3" s="254" t="s">
        <v>323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2:16" ht="10.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23.25" customHeight="1" thickBot="1">
      <c r="B5" s="59"/>
      <c r="C5" s="60" t="s">
        <v>34</v>
      </c>
      <c r="D5" s="61" t="s">
        <v>35</v>
      </c>
      <c r="E5" s="62" t="s">
        <v>54</v>
      </c>
      <c r="F5" s="62" t="s">
        <v>56</v>
      </c>
      <c r="G5" s="62" t="s">
        <v>55</v>
      </c>
      <c r="H5" s="62" t="s">
        <v>57</v>
      </c>
      <c r="I5" s="217" t="s">
        <v>63</v>
      </c>
      <c r="J5" s="63" t="s">
        <v>36</v>
      </c>
      <c r="K5" s="64" t="s">
        <v>37</v>
      </c>
      <c r="L5" s="64" t="s">
        <v>38</v>
      </c>
      <c r="M5" s="64" t="s">
        <v>39</v>
      </c>
      <c r="N5" s="64" t="s">
        <v>40</v>
      </c>
      <c r="O5" s="65" t="s">
        <v>41</v>
      </c>
      <c r="P5" s="66" t="s">
        <v>42</v>
      </c>
    </row>
    <row r="6" spans="2:16" ht="23.25" customHeight="1">
      <c r="B6" s="123" t="s">
        <v>28</v>
      </c>
      <c r="C6" s="68" t="s">
        <v>75</v>
      </c>
      <c r="D6" s="69">
        <v>7</v>
      </c>
      <c r="E6" s="97">
        <v>7</v>
      </c>
      <c r="F6" s="94">
        <v>0</v>
      </c>
      <c r="G6" s="70">
        <v>0</v>
      </c>
      <c r="H6" s="95">
        <v>0</v>
      </c>
      <c r="I6" s="218">
        <v>0</v>
      </c>
      <c r="J6" s="81">
        <v>50</v>
      </c>
      <c r="K6" s="121">
        <v>5</v>
      </c>
      <c r="L6" s="71">
        <f>'1.k.BA_DouA'!P18+'1.k.BA_USK'!P18+'2.k.BH_BA'!Q18+'2.k.BA_BKV'!P18+'3.k.Nej_BA'!Q18+'4.k.BA_ČB'!P18+'4.k.BA_ČK'!P18</f>
        <v>101</v>
      </c>
      <c r="M6" s="121">
        <f>'1.k.BA_DouA'!Q18+'1.k.BA_USK'!Q18+'2.k.BH_BA'!P18+'2.k.BA_BKV'!Q18+'3.k.Nej_BA'!P18+'4.k.BA_ČB'!Q18+'4.k.BA_ČK'!Q18</f>
        <v>17</v>
      </c>
      <c r="N6" s="71">
        <f>'1.k.BA_DouA'!N18+'1.k.BA_USK'!N18+'2.k.BH_BA'!O18+'2.k.BA_BKV'!N18+'3.k.Nej_BA'!O18+'4.k.BA_ČB'!N18+'4.k.BA_ČK'!N18</f>
        <v>2339</v>
      </c>
      <c r="O6" s="122">
        <f>'1.k.BA_DouA'!O18+'1.k.BA_USK'!O18+'2.k.BH_BA'!N18+'2.k.BA_BKV'!O18+'3.k.Nej_BA'!N18+'4.k.BA_ČB'!O18+'4.k.BA_ČK'!O18</f>
        <v>1554</v>
      </c>
      <c r="P6" s="72">
        <f aca="true" t="shared" si="0" ref="P6:P13">E6*4+F6*3+G6*2+H6*1</f>
        <v>28</v>
      </c>
    </row>
    <row r="7" spans="2:16" ht="23.25" customHeight="1">
      <c r="B7" s="185" t="s">
        <v>43</v>
      </c>
      <c r="C7" s="68" t="s">
        <v>77</v>
      </c>
      <c r="D7" s="69">
        <v>7</v>
      </c>
      <c r="E7" s="98">
        <v>6</v>
      </c>
      <c r="F7" s="94">
        <v>0</v>
      </c>
      <c r="G7" s="80">
        <v>0</v>
      </c>
      <c r="H7" s="95">
        <v>1</v>
      </c>
      <c r="I7" s="219">
        <v>0</v>
      </c>
      <c r="J7" s="81">
        <v>41</v>
      </c>
      <c r="K7" s="183">
        <v>14</v>
      </c>
      <c r="L7" s="71">
        <f>'1.k.BKV_Nej'!Q18+'1.k.USK_Nej'!Q18+'2.k.Nej_BH'!P18+'2.k.Nej_DouA'!P18+'3.k.Nej_BA'!P18+'4.k.Nej_ČK'!P18+'4.k.Nej_ČB'!P18</f>
        <v>86</v>
      </c>
      <c r="M7" s="74">
        <f>'1.k.BKV_Nej'!P18+'1.k.USK_Nej'!P18+'2.k.Nej_BH'!Q18+'2.k.Nej_DouA'!Q18+'3.k.Nej_BA'!Q18+'4.k.Nej_ČK'!Q18+'4.k.Nej_ČB'!Q18</f>
        <v>38</v>
      </c>
      <c r="N7" s="71">
        <f>'1.k.BKV_Nej'!O18+'1.k.USK_Nej'!O18+'2.k.Nej_BH'!N18+'2.k.Nej_DouA'!N18+'3.k.Nej_BA'!N18+'4.k.Nej_ČK'!N18+'4.k.Nej_ČB'!N18</f>
        <v>2402</v>
      </c>
      <c r="O7" s="75">
        <f>'1.k.BKV_Nej'!N18+'1.k.USK_Nej'!N18+'2.k.Nej_BH'!O18+'2.k.Nej_DouA'!O18+'3.k.Nej_BA'!O18+'4.k.Nej_ČK'!O18+'4.k.Nej_ČB'!O18</f>
        <v>1806</v>
      </c>
      <c r="P7" s="72">
        <f t="shared" si="0"/>
        <v>25</v>
      </c>
    </row>
    <row r="8" spans="2:16" ht="23.25" customHeight="1">
      <c r="B8" s="67" t="s">
        <v>44</v>
      </c>
      <c r="C8" s="68" t="s">
        <v>76</v>
      </c>
      <c r="D8" s="69">
        <v>7</v>
      </c>
      <c r="E8" s="98">
        <v>5</v>
      </c>
      <c r="F8" s="95">
        <v>0</v>
      </c>
      <c r="G8" s="73">
        <v>0</v>
      </c>
      <c r="H8" s="95">
        <v>2</v>
      </c>
      <c r="I8" s="219">
        <v>0</v>
      </c>
      <c r="J8" s="81">
        <v>37</v>
      </c>
      <c r="K8" s="74">
        <v>19</v>
      </c>
      <c r="L8" s="71">
        <f>'1.k.USK_Nej'!P18+'1.k.BA_USK'!Q18+'2.k.USK_ČB'!P18+'2.k.USK_ČK'!P18+'3.k.BH_USK'!Q18+'4.k.DouA_USK'!Q18+'4.k.USK_BKV'!P18</f>
        <v>81</v>
      </c>
      <c r="M8" s="74">
        <f>'1.k.USK_Nej'!Q18+'1.k.BA_USK'!P18+'2.k.USK_ČB'!Q18+'2.k.USK_ČK'!Q18+'3.k.BH_USK'!P18+'4.k.DouA_USK'!P18+'4.k.USK_BKV'!Q18</f>
        <v>46</v>
      </c>
      <c r="N8" s="71">
        <f>'1.k.USK_Nej'!N18+'1.k.BA_USK'!O18+'2.k.USK_ČB'!N18+'2.k.USK_ČK'!N18+'3.k.BH_USK'!O18+'4.k.DouA_USK'!O18+'4.k.USK_BKV'!N18</f>
        <v>2361</v>
      </c>
      <c r="O8" s="75">
        <f>'1.k.USK_Nej'!O18+'1.k.BA_USK'!N18+'2.k.USK_ČB'!O18+'2.k.USK_ČK'!O18+'3.k.BH_USK'!N18+'4.k.DouA_USK'!N18+'4.k.USK_BKV'!O18</f>
        <v>2005</v>
      </c>
      <c r="P8" s="72">
        <f t="shared" si="0"/>
        <v>22</v>
      </c>
    </row>
    <row r="9" spans="2:16" ht="23.25" customHeight="1">
      <c r="B9" s="67" t="s">
        <v>180</v>
      </c>
      <c r="C9" s="68" t="s">
        <v>62</v>
      </c>
      <c r="D9" s="69">
        <v>7</v>
      </c>
      <c r="E9" s="98">
        <v>2</v>
      </c>
      <c r="F9" s="95">
        <v>1</v>
      </c>
      <c r="G9" s="73">
        <v>1</v>
      </c>
      <c r="H9" s="95">
        <v>3</v>
      </c>
      <c r="I9" s="219">
        <v>0</v>
      </c>
      <c r="J9" s="81">
        <v>23</v>
      </c>
      <c r="K9" s="74">
        <v>33</v>
      </c>
      <c r="L9" s="71">
        <f>'1.k.DouA_ČKB'!Q18+'1.k.BH_ČKB'!Q18+'2.k.USK_ČK'!Q18+'2.k.BKV_ČK'!Q18+'3.k.ČK_ČB'!P18+'4.k.Nej_ČK'!Q18+'4.k.BA_ČK'!Q18</f>
        <v>51</v>
      </c>
      <c r="M9" s="74">
        <f>'1.k.DouA_ČKB'!P18+'1.k.BH_ČKB'!P18+'2.k.USK_ČK'!P18+'2.k.BKV_ČK'!P18+'3.k.ČK_ČB'!Q18+'4.k.Nej_ČK'!P18+'4.k.BA_ČK'!P18</f>
        <v>71</v>
      </c>
      <c r="N9" s="71">
        <f>'1.k.DouA_ČKB'!O18+'1.k.BH_ČKB'!O18+'2.k.USK_ČK'!O18+'2.k.BKV_ČK'!O18+'3.k.ČK_ČB'!N18+'4.k.Nej_ČK'!O18+'4.k.BA_ČK'!O18</f>
        <v>2035</v>
      </c>
      <c r="O9" s="75">
        <f>'1.k.DouA_ČKB'!N18+'1.k.BH_ČKB'!N18+'2.k.USK_ČK'!N18+'2.k.BKV_ČK'!N18+'3.k.ČK_ČB'!O18+'4.k.Nej_ČK'!N18+'4.k.BA_ČK'!N18</f>
        <v>2130</v>
      </c>
      <c r="P9" s="72">
        <f t="shared" si="0"/>
        <v>16</v>
      </c>
    </row>
    <row r="10" spans="2:16" ht="23.25" customHeight="1">
      <c r="B10" s="67" t="s">
        <v>45</v>
      </c>
      <c r="C10" s="68" t="s">
        <v>60</v>
      </c>
      <c r="D10" s="69">
        <v>7</v>
      </c>
      <c r="E10" s="98">
        <v>2</v>
      </c>
      <c r="F10" s="95">
        <v>0</v>
      </c>
      <c r="G10" s="73">
        <v>1</v>
      </c>
      <c r="H10" s="95">
        <v>4</v>
      </c>
      <c r="I10" s="219">
        <v>0</v>
      </c>
      <c r="J10" s="81">
        <v>19</v>
      </c>
      <c r="K10" s="74">
        <v>37</v>
      </c>
      <c r="L10" s="71">
        <f>'1.k.BKV_ČB'!Q18+'1.k.BH_ČB'!Q18+'2.k.USK_ČB'!Q18+'2.k.DouA_ČB'!Q18+'3.k.ČK_ČB'!Q18+'4.k.Nej_ČB'!Q18+'4.k.BA_ČB'!Q18</f>
        <v>48</v>
      </c>
      <c r="M10" s="74">
        <f>'1.k.BKV_ČB'!P18+'1.k.BH_ČB'!P18+'2.k.USK_ČB'!P18+'2.k.DouA_ČB'!P18+'3.k.ČK_ČB'!P18+'4.k.Nej_ČB'!P18+'4.k.BA_ČB'!P18</f>
        <v>77</v>
      </c>
      <c r="N10" s="71">
        <f>'1.k.BKV_ČB'!O18+'1.k.BH_ČB'!O18+'2.k.USK_ČB'!O18+'2.k.DouA_ČB'!O18+'3.k.ČK_ČB'!O18+'4.k.Nej_ČB'!O18+'4.k.BA_ČB'!O18</f>
        <v>2036</v>
      </c>
      <c r="O10" s="75">
        <f>'1.k.BKV_ČB'!N18+'1.k.BH_ČB'!N18+'2.k.USK_ČB'!N18+'2.k.DouA_ČB'!N18+'3.k.ČK_ČB'!N18+'4.k.Nej_ČB'!N18+'4.k.BA_ČB'!N18</f>
        <v>2242</v>
      </c>
      <c r="P10" s="72">
        <f t="shared" si="0"/>
        <v>14</v>
      </c>
    </row>
    <row r="11" spans="2:16" ht="23.25" customHeight="1">
      <c r="B11" s="67" t="s">
        <v>46</v>
      </c>
      <c r="C11" s="68" t="s">
        <v>52</v>
      </c>
      <c r="D11" s="222">
        <v>7</v>
      </c>
      <c r="E11" s="98">
        <v>2</v>
      </c>
      <c r="F11" s="95">
        <v>0</v>
      </c>
      <c r="G11" s="73">
        <v>0</v>
      </c>
      <c r="H11" s="95">
        <v>5</v>
      </c>
      <c r="I11" s="219">
        <v>0</v>
      </c>
      <c r="J11" s="224">
        <v>22</v>
      </c>
      <c r="K11" s="226">
        <v>33</v>
      </c>
      <c r="L11" s="228">
        <f>'1.k.BA_DouA'!Q18+'1.k.DouA_ČKB'!P18+'2.k.DouA_ČB'!P18+'2.k.Nej_DouA'!Q18+'3.k.DouA_BKV'!P18+'4.k.DouA_USK'!P18+'4.k.BH_DouA'!Q18</f>
        <v>51</v>
      </c>
      <c r="M11" s="226">
        <f>'1.k.BA_DouA'!P18+'1.k.DouA_ČKB'!Q18+'2.k.DouA_ČB'!Q18+'2.k.Nej_DouA'!P18+'3.k.DouA_BKV'!Q18+'4.k.DouA_USK'!Q18+'4.k.BH_DouA'!P18</f>
        <v>68</v>
      </c>
      <c r="N11" s="228">
        <f>'1.k.BA_DouA'!O18+'1.k.DouA_ČKB'!N18+'2.k.DouA_ČB'!N18+'2.k.Nej_DouA'!O18+'3.k.DouA_BKV'!N18+'4.k.DouA_USK'!N18+'4.k.BH_DouA'!O18</f>
        <v>1938</v>
      </c>
      <c r="O11" s="230">
        <f>'1.k.BA_DouA'!N18+'1.k.DouA_ČKB'!O18+'2.k.DouA_ČB'!O18+'2.k.Nej_DouA'!N18+'3.k.DouA_BKV'!O18+'4.k.DouA_USK'!O18+'4.k.BH_DouA'!N18</f>
        <v>2139</v>
      </c>
      <c r="P11" s="72">
        <f t="shared" si="0"/>
        <v>13</v>
      </c>
    </row>
    <row r="12" spans="2:16" ht="23.25" customHeight="1">
      <c r="B12" s="67" t="s">
        <v>71</v>
      </c>
      <c r="C12" s="68" t="s">
        <v>29</v>
      </c>
      <c r="D12" s="69">
        <v>7</v>
      </c>
      <c r="E12" s="98">
        <v>2</v>
      </c>
      <c r="F12" s="95">
        <v>0</v>
      </c>
      <c r="G12" s="73">
        <v>0</v>
      </c>
      <c r="H12" s="95">
        <v>5</v>
      </c>
      <c r="I12" s="219">
        <v>0</v>
      </c>
      <c r="J12" s="81">
        <v>19</v>
      </c>
      <c r="K12" s="74">
        <v>36</v>
      </c>
      <c r="L12" s="71">
        <f>'1.k.BKV_ČB'!P18+'1.k.BKV_Nej'!P18+'2.k.BKV_ČK'!P18+'2.k.BA_BKV'!Q18+'3.k.DouA_BKV'!Q18+'4.k.BKV_BH'!P18+'4.k.USK_BKV'!Q18</f>
        <v>45</v>
      </c>
      <c r="M12" s="74">
        <f>'1.k.BKV_ČB'!Q18+'1.k.BKV_Nej'!Q18+'2.k.BKV_ČK'!Q18+'2.k.BA_BKV'!P18+'3.k.DouA_BKV'!P18+'4.k.BKV_BH'!Q18+'4.k.USK_BKV'!P18</f>
        <v>77</v>
      </c>
      <c r="N12" s="71">
        <f>'1.k.BKV_ČB'!N18+'1.k.BKV_Nej'!N18+'2.k.BKV_ČK'!N18+'2.k.BA_BKV'!O18+'3.k.DouA_BKV'!O18+'4.k.BKV_BH'!N18+'4.k.USK_BKV'!O18</f>
        <v>1983</v>
      </c>
      <c r="O12" s="75">
        <f>'1.k.BKV_ČB'!O18+'1.k.BKV_Nej'!O18+'2.k.BKV_ČK'!O18+'2.k.BA_BKV'!N18+'3.k.DouA_BKV'!N18+'4.k.BKV_BH'!O18+'4.k.USK_BKV'!N18</f>
        <v>2351</v>
      </c>
      <c r="P12" s="72">
        <f t="shared" si="0"/>
        <v>13</v>
      </c>
    </row>
    <row r="13" spans="2:16" ht="23.25" customHeight="1" thickBot="1">
      <c r="B13" s="184" t="s">
        <v>70</v>
      </c>
      <c r="C13" s="76" t="s">
        <v>79</v>
      </c>
      <c r="D13" s="221">
        <v>7</v>
      </c>
      <c r="E13" s="99">
        <v>0</v>
      </c>
      <c r="F13" s="96">
        <v>0</v>
      </c>
      <c r="G13" s="77">
        <v>1</v>
      </c>
      <c r="H13" s="96">
        <v>5</v>
      </c>
      <c r="I13" s="220">
        <v>1</v>
      </c>
      <c r="J13" s="223">
        <v>11</v>
      </c>
      <c r="K13" s="225">
        <v>45</v>
      </c>
      <c r="L13" s="227">
        <f>'1.k.BH_ČB'!P18+'1.k.BH_ČKB'!P18+'2.k.Nej_BH'!Q18+'2.k.BH_BA'!P18+'3.k.BH_USK'!P18+'4.k.BKV_BH'!Q18+'4.k.BH_DouA'!P18</f>
        <v>25</v>
      </c>
      <c r="M13" s="225">
        <f>'1.k.BH_ČB'!Q18+'1.k.BH_ČKB'!Q18+'2.k.Nej_BH'!P18+'2.k.BH_BA'!Q18+'3.k.BH_USK'!Q18+'4.k.BKV_BH'!P18+'4.k.BH_DouA'!Q18</f>
        <v>94</v>
      </c>
      <c r="N13" s="227">
        <f>'1.k.BH_ČB'!N18+'1.k.BH_ČKB'!N18+'2.k.Nej_BH'!O18+'2.k.BH_BA'!N18+'3.k.BH_USK'!N18+'4.k.BKV_BH'!O18+'4.k.BH_DouA'!N18</f>
        <v>1473</v>
      </c>
      <c r="O13" s="229">
        <f>'1.k.BH_ČB'!O18+'1.k.BH_ČKB'!O18+'2.k.Nej_BH'!N18+'2.k.BH_BA'!O18+'3.k.BH_USK'!O18+'4.k.BKV_BH'!N18+'4.k.BH_DouA'!O18</f>
        <v>2340</v>
      </c>
      <c r="P13" s="78">
        <f t="shared" si="0"/>
        <v>7</v>
      </c>
    </row>
    <row r="14" ht="12" customHeight="1">
      <c r="C14" s="79"/>
    </row>
    <row r="15" spans="2:16" ht="18.75" customHeight="1">
      <c r="B15" s="255" t="s">
        <v>284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2:16" ht="12" customHeight="1" thickBo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2:16" ht="23.25" customHeight="1" thickBot="1">
      <c r="B17" s="59"/>
      <c r="C17" s="60" t="s">
        <v>34</v>
      </c>
      <c r="D17" s="61" t="s">
        <v>35</v>
      </c>
      <c r="E17" s="62" t="s">
        <v>54</v>
      </c>
      <c r="F17" s="62" t="s">
        <v>56</v>
      </c>
      <c r="G17" s="62" t="s">
        <v>55</v>
      </c>
      <c r="H17" s="62" t="s">
        <v>57</v>
      </c>
      <c r="I17" s="217" t="s">
        <v>63</v>
      </c>
      <c r="J17" s="63" t="s">
        <v>36</v>
      </c>
      <c r="K17" s="64" t="s">
        <v>37</v>
      </c>
      <c r="L17" s="64" t="s">
        <v>38</v>
      </c>
      <c r="M17" s="64" t="s">
        <v>39</v>
      </c>
      <c r="N17" s="64" t="s">
        <v>40</v>
      </c>
      <c r="O17" s="65" t="s">
        <v>41</v>
      </c>
      <c r="P17" s="66" t="s">
        <v>42</v>
      </c>
    </row>
    <row r="18" spans="2:16" ht="23.25" customHeight="1">
      <c r="B18" s="123" t="s">
        <v>28</v>
      </c>
      <c r="C18" s="68" t="s">
        <v>75</v>
      </c>
      <c r="D18" s="69">
        <v>5</v>
      </c>
      <c r="E18" s="97">
        <v>5</v>
      </c>
      <c r="F18" s="94">
        <v>0</v>
      </c>
      <c r="G18" s="70">
        <v>0</v>
      </c>
      <c r="H18" s="95">
        <v>0</v>
      </c>
      <c r="I18" s="218">
        <v>0</v>
      </c>
      <c r="J18" s="81">
        <v>36</v>
      </c>
      <c r="K18" s="121">
        <v>4</v>
      </c>
      <c r="L18" s="71">
        <v>73</v>
      </c>
      <c r="M18" s="121">
        <v>15</v>
      </c>
      <c r="N18" s="71">
        <v>1749</v>
      </c>
      <c r="O18" s="122">
        <v>1211</v>
      </c>
      <c r="P18" s="72">
        <f aca="true" t="shared" si="1" ref="P18:P25">E18*4+F18*3+G18*2+H18*1</f>
        <v>20</v>
      </c>
    </row>
    <row r="19" spans="2:16" ht="23.25" customHeight="1">
      <c r="B19" s="185" t="s">
        <v>43</v>
      </c>
      <c r="C19" s="68" t="s">
        <v>77</v>
      </c>
      <c r="D19" s="69">
        <v>5</v>
      </c>
      <c r="E19" s="98">
        <v>4</v>
      </c>
      <c r="F19" s="94">
        <v>0</v>
      </c>
      <c r="G19" s="80">
        <v>0</v>
      </c>
      <c r="H19" s="95">
        <v>1</v>
      </c>
      <c r="I19" s="219">
        <v>0</v>
      </c>
      <c r="J19" s="81">
        <v>28</v>
      </c>
      <c r="K19" s="183">
        <v>11</v>
      </c>
      <c r="L19" s="71">
        <v>59</v>
      </c>
      <c r="M19" s="74">
        <v>27</v>
      </c>
      <c r="N19" s="71">
        <v>1650</v>
      </c>
      <c r="O19" s="75">
        <v>1198</v>
      </c>
      <c r="P19" s="72">
        <f t="shared" si="1"/>
        <v>17</v>
      </c>
    </row>
    <row r="20" spans="2:16" ht="23.25" customHeight="1">
      <c r="B20" s="67" t="s">
        <v>44</v>
      </c>
      <c r="C20" s="68" t="s">
        <v>76</v>
      </c>
      <c r="D20" s="69">
        <v>5</v>
      </c>
      <c r="E20" s="98">
        <v>3</v>
      </c>
      <c r="F20" s="95">
        <v>0</v>
      </c>
      <c r="G20" s="73">
        <v>0</v>
      </c>
      <c r="H20" s="95">
        <v>2</v>
      </c>
      <c r="I20" s="219">
        <v>0</v>
      </c>
      <c r="J20" s="81">
        <v>27</v>
      </c>
      <c r="K20" s="74">
        <v>13</v>
      </c>
      <c r="L20" s="71">
        <v>59</v>
      </c>
      <c r="M20" s="74">
        <v>32</v>
      </c>
      <c r="N20" s="71">
        <v>1706</v>
      </c>
      <c r="O20" s="75">
        <v>1397</v>
      </c>
      <c r="P20" s="72">
        <f t="shared" si="1"/>
        <v>14</v>
      </c>
    </row>
    <row r="21" spans="2:16" ht="23.25" customHeight="1">
      <c r="B21" s="67" t="s">
        <v>180</v>
      </c>
      <c r="C21" s="68" t="s">
        <v>62</v>
      </c>
      <c r="D21" s="69">
        <v>5</v>
      </c>
      <c r="E21" s="98">
        <v>2</v>
      </c>
      <c r="F21" s="95">
        <v>1</v>
      </c>
      <c r="G21" s="73">
        <v>1</v>
      </c>
      <c r="H21" s="95">
        <v>1</v>
      </c>
      <c r="I21" s="219">
        <v>0</v>
      </c>
      <c r="J21" s="81">
        <v>20</v>
      </c>
      <c r="K21" s="74">
        <v>20</v>
      </c>
      <c r="L21" s="71">
        <v>43</v>
      </c>
      <c r="M21" s="74">
        <v>45</v>
      </c>
      <c r="N21" s="71">
        <v>1555</v>
      </c>
      <c r="O21" s="75">
        <v>1483</v>
      </c>
      <c r="P21" s="72">
        <f t="shared" si="1"/>
        <v>14</v>
      </c>
    </row>
    <row r="22" spans="2:16" ht="23.25" customHeight="1">
      <c r="B22" s="67" t="s">
        <v>45</v>
      </c>
      <c r="C22" s="68" t="s">
        <v>60</v>
      </c>
      <c r="D22" s="69">
        <v>5</v>
      </c>
      <c r="E22" s="98">
        <v>2</v>
      </c>
      <c r="F22" s="95">
        <v>0</v>
      </c>
      <c r="G22" s="73">
        <v>1</v>
      </c>
      <c r="H22" s="95">
        <v>2</v>
      </c>
      <c r="I22" s="219">
        <v>0</v>
      </c>
      <c r="J22" s="81">
        <v>18</v>
      </c>
      <c r="K22" s="74">
        <v>23</v>
      </c>
      <c r="L22" s="71">
        <v>43</v>
      </c>
      <c r="M22" s="74">
        <v>48</v>
      </c>
      <c r="N22" s="71">
        <v>1565</v>
      </c>
      <c r="O22" s="75">
        <v>1547</v>
      </c>
      <c r="P22" s="72">
        <f t="shared" si="1"/>
        <v>12</v>
      </c>
    </row>
    <row r="23" spans="2:16" ht="23.25" customHeight="1">
      <c r="B23" s="67" t="s">
        <v>46</v>
      </c>
      <c r="C23" s="68" t="s">
        <v>52</v>
      </c>
      <c r="D23" s="222">
        <v>5</v>
      </c>
      <c r="E23" s="98">
        <v>1</v>
      </c>
      <c r="F23" s="95">
        <v>0</v>
      </c>
      <c r="G23" s="73">
        <v>0</v>
      </c>
      <c r="H23" s="95">
        <v>4</v>
      </c>
      <c r="I23" s="219">
        <v>0</v>
      </c>
      <c r="J23" s="224">
        <v>13</v>
      </c>
      <c r="K23" s="226">
        <v>26</v>
      </c>
      <c r="L23" s="228">
        <v>32</v>
      </c>
      <c r="M23" s="226">
        <v>52</v>
      </c>
      <c r="N23" s="228">
        <v>1300</v>
      </c>
      <c r="O23" s="230">
        <v>1564</v>
      </c>
      <c r="P23" s="72">
        <f t="shared" si="1"/>
        <v>8</v>
      </c>
    </row>
    <row r="24" spans="2:16" ht="23.25" customHeight="1">
      <c r="B24" s="67" t="s">
        <v>71</v>
      </c>
      <c r="C24" s="68" t="s">
        <v>29</v>
      </c>
      <c r="D24" s="69">
        <v>5</v>
      </c>
      <c r="E24" s="98">
        <v>1</v>
      </c>
      <c r="F24" s="95">
        <v>0</v>
      </c>
      <c r="G24" s="73">
        <v>0</v>
      </c>
      <c r="H24" s="95">
        <v>4</v>
      </c>
      <c r="I24" s="219">
        <v>0</v>
      </c>
      <c r="J24" s="81">
        <v>10</v>
      </c>
      <c r="K24" s="74">
        <v>29</v>
      </c>
      <c r="L24" s="71">
        <v>24</v>
      </c>
      <c r="M24" s="74">
        <v>62</v>
      </c>
      <c r="N24" s="71">
        <v>1328</v>
      </c>
      <c r="O24" s="75">
        <v>1699</v>
      </c>
      <c r="P24" s="72">
        <f t="shared" si="1"/>
        <v>8</v>
      </c>
    </row>
    <row r="25" spans="2:16" ht="23.25" customHeight="1" thickBot="1">
      <c r="B25" s="184" t="s">
        <v>70</v>
      </c>
      <c r="C25" s="76" t="s">
        <v>79</v>
      </c>
      <c r="D25" s="221">
        <v>5</v>
      </c>
      <c r="E25" s="99">
        <v>0</v>
      </c>
      <c r="F25" s="96">
        <v>0</v>
      </c>
      <c r="G25" s="77">
        <v>1</v>
      </c>
      <c r="H25" s="96">
        <v>3</v>
      </c>
      <c r="I25" s="220">
        <v>1</v>
      </c>
      <c r="J25" s="223">
        <v>7</v>
      </c>
      <c r="K25" s="225">
        <v>33</v>
      </c>
      <c r="L25" s="227">
        <v>16</v>
      </c>
      <c r="M25" s="225">
        <v>68</v>
      </c>
      <c r="N25" s="227">
        <v>901</v>
      </c>
      <c r="O25" s="229">
        <v>1655</v>
      </c>
      <c r="P25" s="78">
        <f t="shared" si="1"/>
        <v>5</v>
      </c>
    </row>
    <row r="26" spans="2:16" ht="12" customHeight="1">
      <c r="B26" s="249"/>
      <c r="C26" s="79"/>
      <c r="D26" s="250"/>
      <c r="E26" s="249"/>
      <c r="F26" s="249"/>
      <c r="G26" s="249"/>
      <c r="H26" s="249"/>
      <c r="I26" s="249"/>
      <c r="J26" s="251"/>
      <c r="K26" s="251"/>
      <c r="L26" s="251"/>
      <c r="M26" s="251"/>
      <c r="N26" s="251"/>
      <c r="O26" s="251"/>
      <c r="P26" s="252"/>
    </row>
    <row r="27" spans="2:16" ht="14.25" customHeight="1">
      <c r="B27" s="255" t="s">
        <v>220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2:16" ht="10.5" customHeight="1" thickBo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ht="23.25" customHeight="1" thickBot="1">
      <c r="B29" s="59"/>
      <c r="C29" s="60" t="s">
        <v>34</v>
      </c>
      <c r="D29" s="61" t="s">
        <v>35</v>
      </c>
      <c r="E29" s="62" t="s">
        <v>54</v>
      </c>
      <c r="F29" s="62" t="s">
        <v>56</v>
      </c>
      <c r="G29" s="62" t="s">
        <v>55</v>
      </c>
      <c r="H29" s="62" t="s">
        <v>57</v>
      </c>
      <c r="I29" s="217" t="s">
        <v>63</v>
      </c>
      <c r="J29" s="63" t="s">
        <v>36</v>
      </c>
      <c r="K29" s="64" t="s">
        <v>37</v>
      </c>
      <c r="L29" s="64" t="s">
        <v>38</v>
      </c>
      <c r="M29" s="64" t="s">
        <v>39</v>
      </c>
      <c r="N29" s="64" t="s">
        <v>40</v>
      </c>
      <c r="O29" s="65" t="s">
        <v>41</v>
      </c>
      <c r="P29" s="66" t="s">
        <v>42</v>
      </c>
    </row>
    <row r="30" spans="2:16" ht="23.25" customHeight="1">
      <c r="B30" s="123" t="s">
        <v>28</v>
      </c>
      <c r="C30" s="68" t="s">
        <v>75</v>
      </c>
      <c r="D30" s="69">
        <v>4</v>
      </c>
      <c r="E30" s="97">
        <v>4</v>
      </c>
      <c r="F30" s="94">
        <v>0</v>
      </c>
      <c r="G30" s="70">
        <v>0</v>
      </c>
      <c r="H30" s="95">
        <v>0</v>
      </c>
      <c r="I30" s="218">
        <v>0</v>
      </c>
      <c r="J30" s="81">
        <v>30</v>
      </c>
      <c r="K30" s="121">
        <v>2</v>
      </c>
      <c r="L30" s="71">
        <v>60</v>
      </c>
      <c r="M30" s="121">
        <v>10</v>
      </c>
      <c r="N30" s="71">
        <v>1404</v>
      </c>
      <c r="O30" s="122">
        <v>921</v>
      </c>
      <c r="P30" s="72">
        <f aca="true" t="shared" si="2" ref="P30:P37">E30*4+F30*3+G30*2+H30*1</f>
        <v>16</v>
      </c>
    </row>
    <row r="31" spans="2:16" ht="23.25" customHeight="1">
      <c r="B31" s="185" t="s">
        <v>43</v>
      </c>
      <c r="C31" s="68" t="s">
        <v>77</v>
      </c>
      <c r="D31" s="69">
        <v>4</v>
      </c>
      <c r="E31" s="98">
        <v>4</v>
      </c>
      <c r="F31" s="94">
        <v>0</v>
      </c>
      <c r="G31" s="80">
        <v>0</v>
      </c>
      <c r="H31" s="95">
        <v>0</v>
      </c>
      <c r="I31" s="219">
        <v>0</v>
      </c>
      <c r="J31" s="81">
        <v>26</v>
      </c>
      <c r="K31" s="183">
        <v>5</v>
      </c>
      <c r="L31" s="71">
        <v>54</v>
      </c>
      <c r="M31" s="74">
        <v>14</v>
      </c>
      <c r="N31" s="71">
        <v>1360</v>
      </c>
      <c r="O31" s="75">
        <v>853</v>
      </c>
      <c r="P31" s="72">
        <f t="shared" si="2"/>
        <v>16</v>
      </c>
    </row>
    <row r="32" spans="2:16" ht="23.25" customHeight="1">
      <c r="B32" s="67" t="s">
        <v>44</v>
      </c>
      <c r="C32" s="68" t="s">
        <v>62</v>
      </c>
      <c r="D32" s="69">
        <v>4</v>
      </c>
      <c r="E32" s="98">
        <v>2</v>
      </c>
      <c r="F32" s="95">
        <v>0</v>
      </c>
      <c r="G32" s="73">
        <v>1</v>
      </c>
      <c r="H32" s="95">
        <v>1</v>
      </c>
      <c r="I32" s="219">
        <v>0</v>
      </c>
      <c r="J32" s="81">
        <v>15</v>
      </c>
      <c r="K32" s="74">
        <v>16</v>
      </c>
      <c r="L32" s="71">
        <v>32</v>
      </c>
      <c r="M32" s="74">
        <v>35</v>
      </c>
      <c r="N32" s="71">
        <v>1145</v>
      </c>
      <c r="O32" s="75">
        <v>1119</v>
      </c>
      <c r="P32" s="72">
        <f t="shared" si="2"/>
        <v>11</v>
      </c>
    </row>
    <row r="33" spans="2:16" ht="23.25" customHeight="1">
      <c r="B33" s="67" t="s">
        <v>180</v>
      </c>
      <c r="C33" s="68" t="s">
        <v>76</v>
      </c>
      <c r="D33" s="69">
        <v>4</v>
      </c>
      <c r="E33" s="98">
        <v>2</v>
      </c>
      <c r="F33" s="95">
        <v>0</v>
      </c>
      <c r="G33" s="73">
        <v>0</v>
      </c>
      <c r="H33" s="95">
        <v>2</v>
      </c>
      <c r="I33" s="219">
        <v>0</v>
      </c>
      <c r="J33" s="81">
        <v>19</v>
      </c>
      <c r="K33" s="74">
        <v>13</v>
      </c>
      <c r="L33" s="71">
        <v>43</v>
      </c>
      <c r="M33" s="74">
        <v>30</v>
      </c>
      <c r="N33" s="71">
        <v>1334</v>
      </c>
      <c r="O33" s="75">
        <v>1181</v>
      </c>
      <c r="P33" s="72">
        <f t="shared" si="2"/>
        <v>10</v>
      </c>
    </row>
    <row r="34" spans="2:16" ht="23.25" customHeight="1">
      <c r="B34" s="67" t="s">
        <v>45</v>
      </c>
      <c r="C34" s="68" t="s">
        <v>60</v>
      </c>
      <c r="D34" s="69">
        <v>4</v>
      </c>
      <c r="E34" s="98">
        <v>2</v>
      </c>
      <c r="F34" s="95">
        <v>0</v>
      </c>
      <c r="G34" s="73">
        <v>0</v>
      </c>
      <c r="H34" s="95">
        <v>2</v>
      </c>
      <c r="I34" s="219">
        <v>0</v>
      </c>
      <c r="J34" s="81">
        <v>14</v>
      </c>
      <c r="K34" s="74">
        <v>18</v>
      </c>
      <c r="L34" s="71">
        <v>33</v>
      </c>
      <c r="M34" s="74">
        <v>37</v>
      </c>
      <c r="N34" s="71">
        <v>1201</v>
      </c>
      <c r="O34" s="75">
        <v>1137</v>
      </c>
      <c r="P34" s="72">
        <f t="shared" si="2"/>
        <v>10</v>
      </c>
    </row>
    <row r="35" spans="2:16" ht="23.25" customHeight="1">
      <c r="B35" s="67" t="s">
        <v>46</v>
      </c>
      <c r="C35" s="68" t="s">
        <v>29</v>
      </c>
      <c r="D35" s="69">
        <v>4</v>
      </c>
      <c r="E35" s="98">
        <v>1</v>
      </c>
      <c r="F35" s="95">
        <v>0</v>
      </c>
      <c r="G35" s="73">
        <v>0</v>
      </c>
      <c r="H35" s="95">
        <v>3</v>
      </c>
      <c r="I35" s="219">
        <v>0</v>
      </c>
      <c r="J35" s="81">
        <v>8</v>
      </c>
      <c r="K35" s="74">
        <v>23</v>
      </c>
      <c r="L35" s="71">
        <v>20</v>
      </c>
      <c r="M35" s="74">
        <v>49</v>
      </c>
      <c r="N35" s="71">
        <v>1047</v>
      </c>
      <c r="O35" s="75">
        <v>1363</v>
      </c>
      <c r="P35" s="72">
        <f t="shared" si="2"/>
        <v>7</v>
      </c>
    </row>
    <row r="36" spans="2:16" ht="23.25" customHeight="1">
      <c r="B36" s="67" t="s">
        <v>71</v>
      </c>
      <c r="C36" s="68" t="s">
        <v>52</v>
      </c>
      <c r="D36" s="222">
        <v>4</v>
      </c>
      <c r="E36" s="98">
        <v>0</v>
      </c>
      <c r="F36" s="95">
        <v>0</v>
      </c>
      <c r="G36" s="73">
        <v>0</v>
      </c>
      <c r="H36" s="95">
        <v>4</v>
      </c>
      <c r="I36" s="219">
        <v>0</v>
      </c>
      <c r="J36" s="224">
        <v>7</v>
      </c>
      <c r="K36" s="226">
        <v>24</v>
      </c>
      <c r="L36" s="228">
        <v>19</v>
      </c>
      <c r="M36" s="226">
        <v>48</v>
      </c>
      <c r="N36" s="228">
        <v>964</v>
      </c>
      <c r="O36" s="230">
        <v>1283</v>
      </c>
      <c r="P36" s="72">
        <f t="shared" si="2"/>
        <v>4</v>
      </c>
    </row>
    <row r="37" spans="2:16" ht="23.25" customHeight="1" thickBot="1">
      <c r="B37" s="184" t="s">
        <v>70</v>
      </c>
      <c r="C37" s="76" t="s">
        <v>79</v>
      </c>
      <c r="D37" s="221">
        <v>4</v>
      </c>
      <c r="E37" s="99">
        <v>0</v>
      </c>
      <c r="F37" s="96">
        <v>0</v>
      </c>
      <c r="G37" s="77">
        <v>1</v>
      </c>
      <c r="H37" s="96">
        <v>2</v>
      </c>
      <c r="I37" s="220">
        <v>1</v>
      </c>
      <c r="J37" s="223">
        <v>7</v>
      </c>
      <c r="K37" s="225">
        <v>25</v>
      </c>
      <c r="L37" s="227">
        <v>14</v>
      </c>
      <c r="M37" s="225">
        <v>52</v>
      </c>
      <c r="N37" s="227">
        <v>685</v>
      </c>
      <c r="O37" s="229">
        <v>1283</v>
      </c>
      <c r="P37" s="78">
        <f t="shared" si="2"/>
        <v>4</v>
      </c>
    </row>
    <row r="38" ht="12" customHeight="1">
      <c r="C38" s="79"/>
    </row>
    <row r="39" spans="2:16" ht="15.75">
      <c r="B39" s="255" t="s">
        <v>72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2:16" ht="10.5" customHeight="1" thickBo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2:16" ht="23.25" customHeight="1" thickBot="1">
      <c r="B41" s="59"/>
      <c r="C41" s="60" t="s">
        <v>34</v>
      </c>
      <c r="D41" s="61" t="s">
        <v>35</v>
      </c>
      <c r="E41" s="62" t="s">
        <v>54</v>
      </c>
      <c r="F41" s="62" t="s">
        <v>56</v>
      </c>
      <c r="G41" s="62" t="s">
        <v>55</v>
      </c>
      <c r="H41" s="62" t="s">
        <v>57</v>
      </c>
      <c r="I41" s="217" t="s">
        <v>63</v>
      </c>
      <c r="J41" s="63" t="s">
        <v>36</v>
      </c>
      <c r="K41" s="64" t="s">
        <v>37</v>
      </c>
      <c r="L41" s="64" t="s">
        <v>38</v>
      </c>
      <c r="M41" s="64" t="s">
        <v>39</v>
      </c>
      <c r="N41" s="64" t="s">
        <v>40</v>
      </c>
      <c r="O41" s="65" t="s">
        <v>41</v>
      </c>
      <c r="P41" s="66" t="s">
        <v>42</v>
      </c>
    </row>
    <row r="42" spans="2:16" ht="23.25" customHeight="1">
      <c r="B42" s="123" t="s">
        <v>28</v>
      </c>
      <c r="C42" s="68" t="s">
        <v>75</v>
      </c>
      <c r="D42" s="69">
        <v>2</v>
      </c>
      <c r="E42" s="97">
        <v>2</v>
      </c>
      <c r="F42" s="94">
        <v>0</v>
      </c>
      <c r="G42" s="70">
        <v>0</v>
      </c>
      <c r="H42" s="95">
        <v>0</v>
      </c>
      <c r="I42" s="218">
        <v>0</v>
      </c>
      <c r="J42" s="81">
        <v>14</v>
      </c>
      <c r="K42" s="121">
        <v>2</v>
      </c>
      <c r="L42" s="71">
        <v>28</v>
      </c>
      <c r="M42" s="121">
        <v>9</v>
      </c>
      <c r="N42" s="71">
        <v>712</v>
      </c>
      <c r="O42" s="122">
        <v>557</v>
      </c>
      <c r="P42" s="72">
        <f aca="true" t="shared" si="3" ref="P42:P49">E42*4+F42*3+G42*2+H42*1</f>
        <v>8</v>
      </c>
    </row>
    <row r="43" spans="2:16" ht="23.25" customHeight="1">
      <c r="B43" s="185" t="s">
        <v>43</v>
      </c>
      <c r="C43" s="68" t="s">
        <v>77</v>
      </c>
      <c r="D43" s="69">
        <v>2</v>
      </c>
      <c r="E43" s="98">
        <v>2</v>
      </c>
      <c r="F43" s="94">
        <v>0</v>
      </c>
      <c r="G43" s="80">
        <v>0</v>
      </c>
      <c r="H43" s="95">
        <v>0</v>
      </c>
      <c r="I43" s="219">
        <v>0</v>
      </c>
      <c r="J43" s="81">
        <v>12</v>
      </c>
      <c r="K43" s="183">
        <v>4</v>
      </c>
      <c r="L43" s="71">
        <v>26</v>
      </c>
      <c r="M43" s="74">
        <v>11</v>
      </c>
      <c r="N43" s="71">
        <v>714</v>
      </c>
      <c r="O43" s="75">
        <v>616</v>
      </c>
      <c r="P43" s="72">
        <f t="shared" si="3"/>
        <v>8</v>
      </c>
    </row>
    <row r="44" spans="2:16" ht="23.25" customHeight="1">
      <c r="B44" s="67" t="s">
        <v>44</v>
      </c>
      <c r="C44" s="68" t="s">
        <v>62</v>
      </c>
      <c r="D44" s="69">
        <v>2</v>
      </c>
      <c r="E44" s="98">
        <v>1</v>
      </c>
      <c r="F44" s="95">
        <v>0</v>
      </c>
      <c r="G44" s="73">
        <v>1</v>
      </c>
      <c r="H44" s="95">
        <v>0</v>
      </c>
      <c r="I44" s="219">
        <v>0</v>
      </c>
      <c r="J44" s="81">
        <v>9</v>
      </c>
      <c r="K44" s="74">
        <v>7</v>
      </c>
      <c r="L44" s="71">
        <v>19</v>
      </c>
      <c r="M44" s="74">
        <v>16</v>
      </c>
      <c r="N44" s="71">
        <v>615</v>
      </c>
      <c r="O44" s="75">
        <v>534</v>
      </c>
      <c r="P44" s="72">
        <f t="shared" si="3"/>
        <v>6</v>
      </c>
    </row>
    <row r="45" spans="2:16" ht="23.25" customHeight="1">
      <c r="B45" s="67" t="s">
        <v>180</v>
      </c>
      <c r="C45" s="68" t="s">
        <v>60</v>
      </c>
      <c r="D45" s="69">
        <v>2</v>
      </c>
      <c r="E45" s="98">
        <v>1</v>
      </c>
      <c r="F45" s="95">
        <v>0</v>
      </c>
      <c r="G45" s="73">
        <v>0</v>
      </c>
      <c r="H45" s="95">
        <v>1</v>
      </c>
      <c r="I45" s="219">
        <v>0</v>
      </c>
      <c r="J45" s="81">
        <v>8</v>
      </c>
      <c r="K45" s="74">
        <v>8</v>
      </c>
      <c r="L45" s="71">
        <v>19</v>
      </c>
      <c r="M45" s="74">
        <v>16</v>
      </c>
      <c r="N45" s="71">
        <v>634</v>
      </c>
      <c r="O45" s="75">
        <v>568</v>
      </c>
      <c r="P45" s="72">
        <f t="shared" si="3"/>
        <v>5</v>
      </c>
    </row>
    <row r="46" spans="2:16" ht="23.25" customHeight="1">
      <c r="B46" s="67" t="s">
        <v>45</v>
      </c>
      <c r="C46" s="68" t="s">
        <v>29</v>
      </c>
      <c r="D46" s="69">
        <v>2</v>
      </c>
      <c r="E46" s="98">
        <v>1</v>
      </c>
      <c r="F46" s="95">
        <v>0</v>
      </c>
      <c r="G46" s="73">
        <v>0</v>
      </c>
      <c r="H46" s="95">
        <v>1</v>
      </c>
      <c r="I46" s="219">
        <v>0</v>
      </c>
      <c r="J46" s="81">
        <v>6</v>
      </c>
      <c r="K46" s="74">
        <v>10</v>
      </c>
      <c r="L46" s="71">
        <v>14</v>
      </c>
      <c r="M46" s="74">
        <v>22</v>
      </c>
      <c r="N46" s="71">
        <v>607</v>
      </c>
      <c r="O46" s="75">
        <v>698</v>
      </c>
      <c r="P46" s="72">
        <f t="shared" si="3"/>
        <v>5</v>
      </c>
    </row>
    <row r="47" spans="2:16" ht="23.25" customHeight="1">
      <c r="B47" s="67" t="s">
        <v>46</v>
      </c>
      <c r="C47" s="68" t="s">
        <v>79</v>
      </c>
      <c r="D47" s="69">
        <v>2</v>
      </c>
      <c r="E47" s="98">
        <v>0</v>
      </c>
      <c r="F47" s="95">
        <v>0</v>
      </c>
      <c r="G47" s="73">
        <v>1</v>
      </c>
      <c r="H47" s="95">
        <v>1</v>
      </c>
      <c r="I47" s="219">
        <v>0</v>
      </c>
      <c r="J47" s="81">
        <v>7</v>
      </c>
      <c r="K47" s="74">
        <v>9</v>
      </c>
      <c r="L47" s="71">
        <v>14</v>
      </c>
      <c r="M47" s="74">
        <v>20</v>
      </c>
      <c r="N47" s="71">
        <v>498</v>
      </c>
      <c r="O47" s="75">
        <v>608</v>
      </c>
      <c r="P47" s="72">
        <f t="shared" si="3"/>
        <v>3</v>
      </c>
    </row>
    <row r="48" spans="2:16" ht="23.25" customHeight="1">
      <c r="B48" s="67" t="s">
        <v>71</v>
      </c>
      <c r="C48" s="68" t="s">
        <v>76</v>
      </c>
      <c r="D48" s="69">
        <v>2</v>
      </c>
      <c r="E48" s="98">
        <v>0</v>
      </c>
      <c r="F48" s="95">
        <v>0</v>
      </c>
      <c r="G48" s="73">
        <v>0</v>
      </c>
      <c r="H48" s="95">
        <v>2</v>
      </c>
      <c r="I48" s="219">
        <v>0</v>
      </c>
      <c r="J48" s="81">
        <v>5</v>
      </c>
      <c r="K48" s="74">
        <v>11</v>
      </c>
      <c r="L48" s="71">
        <v>15</v>
      </c>
      <c r="M48" s="74">
        <v>24</v>
      </c>
      <c r="N48" s="71">
        <v>655</v>
      </c>
      <c r="O48" s="75">
        <v>703</v>
      </c>
      <c r="P48" s="72">
        <f t="shared" si="3"/>
        <v>2</v>
      </c>
    </row>
    <row r="49" spans="2:16" ht="23.25" customHeight="1" thickBot="1">
      <c r="B49" s="184" t="s">
        <v>70</v>
      </c>
      <c r="C49" s="76" t="s">
        <v>52</v>
      </c>
      <c r="D49" s="211">
        <v>2</v>
      </c>
      <c r="E49" s="99">
        <v>0</v>
      </c>
      <c r="F49" s="96">
        <v>0</v>
      </c>
      <c r="G49" s="77">
        <v>0</v>
      </c>
      <c r="H49" s="96">
        <v>2</v>
      </c>
      <c r="I49" s="220">
        <v>0</v>
      </c>
      <c r="J49" s="212">
        <v>3</v>
      </c>
      <c r="K49" s="213">
        <v>13</v>
      </c>
      <c r="L49" s="214">
        <v>9</v>
      </c>
      <c r="M49" s="213">
        <v>26</v>
      </c>
      <c r="N49" s="214">
        <v>515</v>
      </c>
      <c r="O49" s="215">
        <v>666</v>
      </c>
      <c r="P49" s="78">
        <f t="shared" si="3"/>
        <v>2</v>
      </c>
    </row>
  </sheetData>
  <sheetProtection password="CC26" sheet="1"/>
  <mergeCells count="5">
    <mergeCell ref="B2:P2"/>
    <mergeCell ref="B3:P3"/>
    <mergeCell ref="B39:P39"/>
    <mergeCell ref="B27:P27"/>
    <mergeCell ref="B15:P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75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347</v>
      </c>
      <c r="T4" s="298"/>
    </row>
    <row r="5" spans="2:20" ht="19.5" customHeight="1">
      <c r="B5" s="127" t="s">
        <v>4</v>
      </c>
      <c r="C5" s="129"/>
      <c r="D5" s="305" t="s">
        <v>62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351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180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SKB Český Krumlov B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355</v>
      </c>
      <c r="D9" s="147" t="s">
        <v>357</v>
      </c>
      <c r="E9" s="148">
        <v>21</v>
      </c>
      <c r="F9" s="149" t="s">
        <v>24</v>
      </c>
      <c r="G9" s="150">
        <v>15</v>
      </c>
      <c r="H9" s="148">
        <v>21</v>
      </c>
      <c r="I9" s="149" t="s">
        <v>24</v>
      </c>
      <c r="J9" s="150">
        <v>11</v>
      </c>
      <c r="K9" s="148"/>
      <c r="L9" s="149" t="s">
        <v>24</v>
      </c>
      <c r="M9" s="150"/>
      <c r="N9" s="151">
        <f aca="true" t="shared" si="0" ref="N9:N17">E9+H9+K9</f>
        <v>42</v>
      </c>
      <c r="O9" s="152">
        <f aca="true" t="shared" si="1" ref="O9:O17">G9+J9+M9</f>
        <v>26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>IF(P9=2,1,0)</f>
        <v>1</v>
      </c>
      <c r="S9" s="156">
        <f>IF(Q9=2,1,0)</f>
        <v>0</v>
      </c>
      <c r="T9" s="157" t="s">
        <v>89</v>
      </c>
    </row>
    <row r="10" spans="2:20" ht="30" customHeight="1">
      <c r="B10" s="145" t="s">
        <v>23</v>
      </c>
      <c r="C10" s="146" t="s">
        <v>63</v>
      </c>
      <c r="D10" s="146" t="s">
        <v>164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51">
        <f t="shared" si="0"/>
        <v>0</v>
      </c>
      <c r="O10" s="152">
        <f t="shared" si="1"/>
        <v>42</v>
      </c>
      <c r="P10" s="153">
        <f t="shared" si="2"/>
        <v>0</v>
      </c>
      <c r="Q10" s="154">
        <f t="shared" si="3"/>
        <v>2</v>
      </c>
      <c r="R10" s="158">
        <f aca="true" t="shared" si="4" ref="R10:S17">IF(P10=2,1,0)</f>
        <v>0</v>
      </c>
      <c r="S10" s="156">
        <f t="shared" si="4"/>
        <v>1</v>
      </c>
      <c r="T10" s="157"/>
    </row>
    <row r="11" spans="2:20" ht="30" customHeight="1">
      <c r="B11" s="145" t="s">
        <v>22</v>
      </c>
      <c r="C11" s="146" t="s">
        <v>356</v>
      </c>
      <c r="D11" s="146" t="s">
        <v>63</v>
      </c>
      <c r="E11" s="148">
        <v>21</v>
      </c>
      <c r="F11" s="154" t="s">
        <v>24</v>
      </c>
      <c r="G11" s="150">
        <v>0</v>
      </c>
      <c r="H11" s="148">
        <v>21</v>
      </c>
      <c r="I11" s="154" t="s">
        <v>24</v>
      </c>
      <c r="J11" s="150">
        <v>0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0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/>
    </row>
    <row r="12" spans="2:20" ht="30" customHeight="1">
      <c r="B12" s="145" t="s">
        <v>21</v>
      </c>
      <c r="C12" s="146" t="s">
        <v>211</v>
      </c>
      <c r="D12" s="146" t="s">
        <v>240</v>
      </c>
      <c r="E12" s="148">
        <v>21</v>
      </c>
      <c r="F12" s="154" t="s">
        <v>24</v>
      </c>
      <c r="G12" s="150">
        <v>11</v>
      </c>
      <c r="H12" s="148">
        <v>21</v>
      </c>
      <c r="I12" s="154" t="s">
        <v>24</v>
      </c>
      <c r="J12" s="150">
        <v>11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22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 t="s">
        <v>189</v>
      </c>
    </row>
    <row r="13" spans="2:20" ht="30" customHeight="1">
      <c r="B13" s="145" t="s">
        <v>20</v>
      </c>
      <c r="C13" s="146" t="s">
        <v>352</v>
      </c>
      <c r="D13" s="146" t="s">
        <v>305</v>
      </c>
      <c r="E13" s="148">
        <v>21</v>
      </c>
      <c r="F13" s="154" t="s">
        <v>24</v>
      </c>
      <c r="G13" s="150">
        <v>8</v>
      </c>
      <c r="H13" s="148">
        <v>21</v>
      </c>
      <c r="I13" s="154" t="s">
        <v>24</v>
      </c>
      <c r="J13" s="150">
        <v>5</v>
      </c>
      <c r="K13" s="148"/>
      <c r="L13" s="154" t="s">
        <v>24</v>
      </c>
      <c r="M13" s="150"/>
      <c r="N13" s="151">
        <f t="shared" si="0"/>
        <v>42</v>
      </c>
      <c r="O13" s="152">
        <f t="shared" si="1"/>
        <v>13</v>
      </c>
      <c r="P13" s="153">
        <f t="shared" si="2"/>
        <v>2</v>
      </c>
      <c r="Q13" s="154">
        <f t="shared" si="3"/>
        <v>0</v>
      </c>
      <c r="R13" s="158">
        <f t="shared" si="4"/>
        <v>1</v>
      </c>
      <c r="S13" s="156">
        <f t="shared" si="4"/>
        <v>0</v>
      </c>
      <c r="T13" s="157" t="s">
        <v>88</v>
      </c>
    </row>
    <row r="14" spans="2:20" ht="30" customHeight="1">
      <c r="B14" s="145" t="s">
        <v>19</v>
      </c>
      <c r="C14" s="146" t="s">
        <v>95</v>
      </c>
      <c r="D14" s="146" t="s">
        <v>303</v>
      </c>
      <c r="E14" s="148">
        <v>21</v>
      </c>
      <c r="F14" s="154" t="s">
        <v>24</v>
      </c>
      <c r="G14" s="150">
        <v>19</v>
      </c>
      <c r="H14" s="148">
        <v>21</v>
      </c>
      <c r="I14" s="154" t="s">
        <v>24</v>
      </c>
      <c r="J14" s="150">
        <v>17</v>
      </c>
      <c r="K14" s="148"/>
      <c r="L14" s="154" t="s">
        <v>24</v>
      </c>
      <c r="M14" s="150"/>
      <c r="N14" s="151">
        <f t="shared" si="0"/>
        <v>42</v>
      </c>
      <c r="O14" s="152">
        <f t="shared" si="1"/>
        <v>36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 t="s">
        <v>353</v>
      </c>
    </row>
    <row r="15" spans="2:20" ht="30" customHeight="1">
      <c r="B15" s="145" t="s">
        <v>25</v>
      </c>
      <c r="C15" s="146" t="s">
        <v>354</v>
      </c>
      <c r="D15" s="146" t="s">
        <v>307</v>
      </c>
      <c r="E15" s="148">
        <v>21</v>
      </c>
      <c r="F15" s="154" t="s">
        <v>24</v>
      </c>
      <c r="G15" s="150">
        <v>14</v>
      </c>
      <c r="H15" s="148">
        <v>21</v>
      </c>
      <c r="I15" s="154" t="s">
        <v>24</v>
      </c>
      <c r="J15" s="150">
        <v>17</v>
      </c>
      <c r="K15" s="148"/>
      <c r="L15" s="154" t="s">
        <v>24</v>
      </c>
      <c r="M15" s="150"/>
      <c r="N15" s="151">
        <f>E15+H15+K15</f>
        <v>42</v>
      </c>
      <c r="O15" s="152">
        <f>G15+J15+M15</f>
        <v>31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 t="s">
        <v>90</v>
      </c>
    </row>
    <row r="16" spans="2:20" ht="30" customHeight="1">
      <c r="B16" s="145" t="s">
        <v>18</v>
      </c>
      <c r="C16" s="146" t="s">
        <v>97</v>
      </c>
      <c r="D16" s="146" t="s">
        <v>301</v>
      </c>
      <c r="E16" s="148">
        <v>21</v>
      </c>
      <c r="F16" s="154" t="s">
        <v>24</v>
      </c>
      <c r="G16" s="150">
        <v>13</v>
      </c>
      <c r="H16" s="148">
        <v>21</v>
      </c>
      <c r="I16" s="154" t="s">
        <v>24</v>
      </c>
      <c r="J16" s="150">
        <v>10</v>
      </c>
      <c r="K16" s="148"/>
      <c r="L16" s="154" t="s">
        <v>24</v>
      </c>
      <c r="M16" s="150"/>
      <c r="N16" s="151">
        <f>E16+H16+K16</f>
        <v>42</v>
      </c>
      <c r="O16" s="152">
        <f>G16+J16+M16</f>
        <v>23</v>
      </c>
      <c r="P16" s="153">
        <f>IF(E16&gt;G16,1,0)+IF(H16&gt;J16,1,0)+IF(K16&gt;M16,1,0)</f>
        <v>2</v>
      </c>
      <c r="Q16" s="154">
        <f>IF(E16&lt;G16,1,0)+IF(H16&lt;J16,1,0)+IF(K16&lt;M16,1,0)</f>
        <v>0</v>
      </c>
      <c r="R16" s="158">
        <f>IF(P16=2,1,0)</f>
        <v>1</v>
      </c>
      <c r="S16" s="156">
        <f>IF(Q16=2,1,0)</f>
        <v>0</v>
      </c>
      <c r="T16" s="157" t="s">
        <v>89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294</v>
      </c>
      <c r="O18" s="172">
        <f t="shared" si="5"/>
        <v>193</v>
      </c>
      <c r="P18" s="171">
        <f t="shared" si="5"/>
        <v>14</v>
      </c>
      <c r="Q18" s="173">
        <f t="shared" si="5"/>
        <v>2</v>
      </c>
      <c r="R18" s="171">
        <f t="shared" si="5"/>
        <v>7</v>
      </c>
      <c r="S18" s="172">
        <f t="shared" si="5"/>
        <v>1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47" t="s">
        <v>322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308" t="s">
        <v>62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271" t="s">
        <v>14</v>
      </c>
      <c r="R4" s="272"/>
      <c r="S4" s="316">
        <v>43485</v>
      </c>
      <c r="T4" s="317"/>
    </row>
    <row r="5" spans="2:20" ht="19.5" customHeight="1">
      <c r="B5" s="6" t="s">
        <v>4</v>
      </c>
      <c r="C5" s="44"/>
      <c r="D5" s="311" t="s">
        <v>298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3"/>
      <c r="Q5" s="280" t="s">
        <v>2</v>
      </c>
      <c r="R5" s="281"/>
      <c r="S5" s="314" t="s">
        <v>299</v>
      </c>
      <c r="T5" s="315"/>
    </row>
    <row r="6" spans="2:20" ht="19.5" customHeight="1" thickBot="1">
      <c r="B6" s="8" t="s">
        <v>5</v>
      </c>
      <c r="C6" s="9"/>
      <c r="D6" s="318" t="s">
        <v>300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0"/>
      <c r="Q6" s="45"/>
      <c r="R6" s="46"/>
      <c r="S6" s="82" t="s">
        <v>44</v>
      </c>
      <c r="T6" s="38" t="s">
        <v>27</v>
      </c>
    </row>
    <row r="7" spans="2:20" ht="24.75" customHeight="1">
      <c r="B7" s="10"/>
      <c r="C7" s="11" t="str">
        <f>D4</f>
        <v>SKB Český Krumlov B</v>
      </c>
      <c r="D7" s="11" t="str">
        <f>D5</f>
        <v>Sokol České Budějovice 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18</v>
      </c>
      <c r="C9" s="233" t="s">
        <v>301</v>
      </c>
      <c r="D9" s="234" t="s">
        <v>302</v>
      </c>
      <c r="E9" s="19">
        <v>21</v>
      </c>
      <c r="F9" s="20" t="s">
        <v>24</v>
      </c>
      <c r="G9" s="21">
        <v>10</v>
      </c>
      <c r="H9" s="19">
        <v>21</v>
      </c>
      <c r="I9" s="20" t="s">
        <v>24</v>
      </c>
      <c r="J9" s="21">
        <v>16</v>
      </c>
      <c r="K9" s="19"/>
      <c r="L9" s="20" t="s">
        <v>24</v>
      </c>
      <c r="M9" s="21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4">
        <f>IF(P9=2,1,0)</f>
        <v>1</v>
      </c>
      <c r="S9" s="21">
        <f>IF(Q9=2,1,0)</f>
        <v>0</v>
      </c>
      <c r="T9" s="235"/>
    </row>
    <row r="10" spans="2:20" ht="30" customHeight="1">
      <c r="B10" s="18" t="s">
        <v>19</v>
      </c>
      <c r="C10" s="233" t="s">
        <v>303</v>
      </c>
      <c r="D10" s="233" t="s">
        <v>304</v>
      </c>
      <c r="E10" s="19">
        <v>15</v>
      </c>
      <c r="F10" s="19" t="s">
        <v>24</v>
      </c>
      <c r="G10" s="21">
        <v>21</v>
      </c>
      <c r="H10" s="19">
        <v>20</v>
      </c>
      <c r="I10" s="19" t="s">
        <v>24</v>
      </c>
      <c r="J10" s="21">
        <v>22</v>
      </c>
      <c r="K10" s="19"/>
      <c r="L10" s="19" t="s">
        <v>24</v>
      </c>
      <c r="M10" s="21"/>
      <c r="N10" s="22">
        <f t="shared" si="0"/>
        <v>35</v>
      </c>
      <c r="O10" s="23">
        <f t="shared" si="1"/>
        <v>43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235"/>
    </row>
    <row r="11" spans="2:20" ht="30" customHeight="1">
      <c r="B11" s="18" t="s">
        <v>20</v>
      </c>
      <c r="C11" s="233" t="s">
        <v>305</v>
      </c>
      <c r="D11" s="233" t="s">
        <v>306</v>
      </c>
      <c r="E11" s="19">
        <v>15</v>
      </c>
      <c r="F11" s="19" t="s">
        <v>24</v>
      </c>
      <c r="G11" s="21">
        <v>21</v>
      </c>
      <c r="H11" s="19">
        <v>22</v>
      </c>
      <c r="I11" s="19" t="s">
        <v>24</v>
      </c>
      <c r="J11" s="21">
        <v>20</v>
      </c>
      <c r="K11" s="19">
        <v>12</v>
      </c>
      <c r="L11" s="19" t="s">
        <v>24</v>
      </c>
      <c r="M11" s="21">
        <v>21</v>
      </c>
      <c r="N11" s="22">
        <f t="shared" si="0"/>
        <v>49</v>
      </c>
      <c r="O11" s="23">
        <f t="shared" si="1"/>
        <v>62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235"/>
    </row>
    <row r="12" spans="2:20" ht="30" customHeight="1">
      <c r="B12" s="18" t="s">
        <v>25</v>
      </c>
      <c r="C12" s="233" t="s">
        <v>307</v>
      </c>
      <c r="D12" s="233" t="s">
        <v>308</v>
      </c>
      <c r="E12" s="19">
        <v>21</v>
      </c>
      <c r="F12" s="19" t="s">
        <v>24</v>
      </c>
      <c r="G12" s="21">
        <v>9</v>
      </c>
      <c r="H12" s="19">
        <v>17</v>
      </c>
      <c r="I12" s="19" t="s">
        <v>24</v>
      </c>
      <c r="J12" s="21">
        <v>21</v>
      </c>
      <c r="K12" s="19">
        <v>21</v>
      </c>
      <c r="L12" s="19" t="s">
        <v>24</v>
      </c>
      <c r="M12" s="21">
        <v>19</v>
      </c>
      <c r="N12" s="22">
        <f t="shared" si="0"/>
        <v>59</v>
      </c>
      <c r="O12" s="23">
        <f t="shared" si="1"/>
        <v>49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235"/>
    </row>
    <row r="13" spans="2:20" ht="30" customHeight="1">
      <c r="B13" s="18" t="s">
        <v>21</v>
      </c>
      <c r="C13" s="233" t="s">
        <v>309</v>
      </c>
      <c r="D13" s="233" t="s">
        <v>310</v>
      </c>
      <c r="E13" s="19">
        <v>21</v>
      </c>
      <c r="F13" s="19" t="s">
        <v>24</v>
      </c>
      <c r="G13" s="21">
        <v>17</v>
      </c>
      <c r="H13" s="19">
        <v>21</v>
      </c>
      <c r="I13" s="19" t="s">
        <v>24</v>
      </c>
      <c r="J13" s="21">
        <v>1</v>
      </c>
      <c r="K13" s="19"/>
      <c r="L13" s="19" t="s">
        <v>24</v>
      </c>
      <c r="M13" s="21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235"/>
    </row>
    <row r="14" spans="2:20" ht="30" customHeight="1">
      <c r="B14" s="18" t="s">
        <v>22</v>
      </c>
      <c r="C14" s="236" t="s">
        <v>311</v>
      </c>
      <c r="D14" s="237" t="s">
        <v>312</v>
      </c>
      <c r="E14" s="19">
        <v>20</v>
      </c>
      <c r="F14" s="19" t="s">
        <v>24</v>
      </c>
      <c r="G14" s="21">
        <v>22</v>
      </c>
      <c r="H14" s="19">
        <v>19</v>
      </c>
      <c r="I14" s="19" t="s">
        <v>24</v>
      </c>
      <c r="J14" s="21">
        <v>21</v>
      </c>
      <c r="K14" s="19"/>
      <c r="L14" s="19" t="s">
        <v>24</v>
      </c>
      <c r="M14" s="21"/>
      <c r="N14" s="22">
        <f t="shared" si="0"/>
        <v>39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235"/>
    </row>
    <row r="15" spans="2:20" ht="30" customHeight="1">
      <c r="B15" s="18" t="s">
        <v>23</v>
      </c>
      <c r="C15" s="233" t="s">
        <v>313</v>
      </c>
      <c r="D15" s="238" t="s">
        <v>314</v>
      </c>
      <c r="E15" s="19">
        <v>23</v>
      </c>
      <c r="F15" s="19" t="s">
        <v>24</v>
      </c>
      <c r="G15" s="21">
        <v>25</v>
      </c>
      <c r="H15" s="19">
        <v>17</v>
      </c>
      <c r="I15" s="19" t="s">
        <v>24</v>
      </c>
      <c r="J15" s="21">
        <v>21</v>
      </c>
      <c r="K15" s="19"/>
      <c r="L15" s="19" t="s">
        <v>24</v>
      </c>
      <c r="M15" s="21"/>
      <c r="N15" s="22">
        <f>E15+H15+K15</f>
        <v>40</v>
      </c>
      <c r="O15" s="23">
        <f>G15+J15+M15</f>
        <v>46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235"/>
    </row>
    <row r="16" spans="2:20" ht="30" customHeight="1">
      <c r="B16" s="18" t="s">
        <v>26</v>
      </c>
      <c r="C16" s="233" t="s">
        <v>315</v>
      </c>
      <c r="D16" s="236" t="s">
        <v>316</v>
      </c>
      <c r="E16" s="19">
        <v>21</v>
      </c>
      <c r="F16" s="19" t="s">
        <v>24</v>
      </c>
      <c r="G16" s="21">
        <v>9</v>
      </c>
      <c r="H16" s="19">
        <v>21</v>
      </c>
      <c r="I16" s="19" t="s">
        <v>24</v>
      </c>
      <c r="J16" s="21">
        <v>15</v>
      </c>
      <c r="K16" s="19"/>
      <c r="L16" s="19" t="s">
        <v>24</v>
      </c>
      <c r="M16" s="21"/>
      <c r="N16" s="22">
        <f t="shared" si="0"/>
        <v>42</v>
      </c>
      <c r="O16" s="23">
        <f t="shared" si="1"/>
        <v>24</v>
      </c>
      <c r="P16" s="24">
        <f t="shared" si="2"/>
        <v>2</v>
      </c>
      <c r="Q16" s="19">
        <f t="shared" si="3"/>
        <v>0</v>
      </c>
      <c r="R16" s="35">
        <f t="shared" si="4"/>
        <v>1</v>
      </c>
      <c r="S16" s="21">
        <f t="shared" si="4"/>
        <v>0</v>
      </c>
      <c r="T16" s="235"/>
    </row>
    <row r="17" spans="2:20" ht="30" customHeight="1" thickBot="1">
      <c r="B17" s="239" t="s">
        <v>317</v>
      </c>
      <c r="C17" s="240" t="s">
        <v>318</v>
      </c>
      <c r="D17" s="241" t="s">
        <v>319</v>
      </c>
      <c r="E17" s="242">
        <v>20</v>
      </c>
      <c r="F17" s="243" t="s">
        <v>24</v>
      </c>
      <c r="G17" s="244">
        <v>22</v>
      </c>
      <c r="H17" s="242">
        <v>21</v>
      </c>
      <c r="I17" s="243" t="s">
        <v>24</v>
      </c>
      <c r="J17" s="244">
        <v>16</v>
      </c>
      <c r="K17" s="242">
        <v>21</v>
      </c>
      <c r="L17" s="243" t="s">
        <v>24</v>
      </c>
      <c r="M17" s="244">
        <v>15</v>
      </c>
      <c r="N17" s="22">
        <f t="shared" si="0"/>
        <v>62</v>
      </c>
      <c r="O17" s="23">
        <f t="shared" si="1"/>
        <v>53</v>
      </c>
      <c r="P17" s="24">
        <f>IF(E17&gt;G17,1,0)+IF(H17&gt;J17,1,0)+IF(K17&gt;M17,1,0)</f>
        <v>2</v>
      </c>
      <c r="Q17" s="19">
        <f>IF(E17&lt;G17,1,0)+IF(H17&lt;J17,1,0)+IF(K17&lt;M17,1,0)</f>
        <v>1</v>
      </c>
      <c r="R17" s="245">
        <f t="shared" si="4"/>
        <v>1</v>
      </c>
      <c r="S17" s="21">
        <f t="shared" si="4"/>
        <v>0</v>
      </c>
      <c r="T17" s="246"/>
    </row>
    <row r="18" spans="2:20" ht="34.5" customHeight="1" thickBot="1">
      <c r="B18" s="53" t="s">
        <v>8</v>
      </c>
      <c r="C18" s="321" t="str">
        <f>IF(R18&gt;S18,D4,IF(S18&gt;R18,D5,"remíza"))</f>
        <v>SKB Český Krumlov B</v>
      </c>
      <c r="D18" s="321"/>
      <c r="E18" s="321"/>
      <c r="F18" s="321"/>
      <c r="G18" s="321"/>
      <c r="H18" s="321"/>
      <c r="I18" s="321"/>
      <c r="J18" s="321"/>
      <c r="K18" s="321"/>
      <c r="L18" s="321"/>
      <c r="M18" s="322"/>
      <c r="N18" s="25">
        <f aca="true" t="shared" si="5" ref="N18:S18">SUM(N9:N17)</f>
        <v>410</v>
      </c>
      <c r="O18" s="26">
        <f t="shared" si="5"/>
        <v>364</v>
      </c>
      <c r="P18" s="25">
        <f t="shared" si="5"/>
        <v>11</v>
      </c>
      <c r="Q18" s="27">
        <f t="shared" si="5"/>
        <v>10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 t="s">
        <v>320</v>
      </c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37" t="s">
        <v>321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31"/>
      <c r="C23" s="37" t="s">
        <v>321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5">
    <mergeCell ref="D6:P6"/>
    <mergeCell ref="E7:M7"/>
    <mergeCell ref="N7:O7"/>
    <mergeCell ref="P7:Q7"/>
    <mergeCell ref="R7:S7"/>
    <mergeCell ref="C18:M18"/>
    <mergeCell ref="B2:T2"/>
    <mergeCell ref="D4:P4"/>
    <mergeCell ref="Q4:R4"/>
    <mergeCell ref="D5:P5"/>
    <mergeCell ref="Q5:R5"/>
    <mergeCell ref="S5:T5"/>
    <mergeCell ref="S4:T4"/>
    <mergeCell ref="Q3:R3"/>
    <mergeCell ref="S3:T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285</v>
      </c>
      <c r="T4" s="274"/>
    </row>
    <row r="5" spans="2:20" ht="19.5" customHeight="1">
      <c r="B5" s="6" t="s">
        <v>4</v>
      </c>
      <c r="C5" s="44"/>
      <c r="D5" s="277" t="s">
        <v>76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152</v>
      </c>
      <c r="T5" s="283"/>
    </row>
    <row r="6" spans="2:20" ht="19.5" customHeight="1" thickBot="1">
      <c r="B6" s="8" t="s">
        <v>5</v>
      </c>
      <c r="C6" s="9"/>
      <c r="D6" s="284" t="s">
        <v>33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44</v>
      </c>
      <c r="T6" s="38" t="s">
        <v>27</v>
      </c>
    </row>
    <row r="7" spans="2:20" ht="24.75" customHeight="1">
      <c r="B7" s="10"/>
      <c r="C7" s="11" t="str">
        <f>D4</f>
        <v>TJ Bílá Hora</v>
      </c>
      <c r="D7" s="11" t="str">
        <f>D5</f>
        <v>USK Plzeň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153</v>
      </c>
      <c r="D9" s="51" t="s">
        <v>255</v>
      </c>
      <c r="E9" s="39">
        <v>21</v>
      </c>
      <c r="F9" s="20" t="s">
        <v>24</v>
      </c>
      <c r="G9" s="40">
        <v>17</v>
      </c>
      <c r="H9" s="39">
        <v>15</v>
      </c>
      <c r="I9" s="20" t="s">
        <v>24</v>
      </c>
      <c r="J9" s="40">
        <v>21</v>
      </c>
      <c r="K9" s="39">
        <v>17</v>
      </c>
      <c r="L9" s="20" t="s">
        <v>24</v>
      </c>
      <c r="M9" s="40">
        <v>21</v>
      </c>
      <c r="N9" s="22">
        <f aca="true" t="shared" si="0" ref="N9:N17">E9+H9+K9</f>
        <v>53</v>
      </c>
      <c r="O9" s="23">
        <f aca="true" t="shared" si="1" ref="O9:O17">G9+J9+M9</f>
        <v>59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63</v>
      </c>
      <c r="D10" s="50" t="s">
        <v>256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217</v>
      </c>
      <c r="D11" s="50" t="s">
        <v>296</v>
      </c>
      <c r="E11" s="39">
        <v>21</v>
      </c>
      <c r="F11" s="19" t="s">
        <v>24</v>
      </c>
      <c r="G11" s="40">
        <v>19</v>
      </c>
      <c r="H11" s="39">
        <v>18</v>
      </c>
      <c r="I11" s="19" t="s">
        <v>24</v>
      </c>
      <c r="J11" s="40">
        <v>21</v>
      </c>
      <c r="K11" s="39">
        <v>19</v>
      </c>
      <c r="L11" s="19" t="s">
        <v>24</v>
      </c>
      <c r="M11" s="40">
        <v>21</v>
      </c>
      <c r="N11" s="22">
        <f t="shared" si="0"/>
        <v>58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218</v>
      </c>
      <c r="D12" s="50" t="s">
        <v>258</v>
      </c>
      <c r="E12" s="39">
        <v>6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16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159</v>
      </c>
      <c r="D13" s="50" t="s">
        <v>47</v>
      </c>
      <c r="E13" s="39">
        <v>11</v>
      </c>
      <c r="F13" s="19" t="s">
        <v>24</v>
      </c>
      <c r="G13" s="40">
        <v>21</v>
      </c>
      <c r="H13" s="39">
        <v>11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215</v>
      </c>
      <c r="D14" s="50" t="s">
        <v>147</v>
      </c>
      <c r="E14" s="39">
        <v>17</v>
      </c>
      <c r="F14" s="19" t="s">
        <v>24</v>
      </c>
      <c r="G14" s="40">
        <v>21</v>
      </c>
      <c r="H14" s="39">
        <v>15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216</v>
      </c>
      <c r="D15" s="50" t="s">
        <v>148</v>
      </c>
      <c r="E15" s="39">
        <v>6</v>
      </c>
      <c r="F15" s="19" t="s">
        <v>24</v>
      </c>
      <c r="G15" s="40">
        <v>21</v>
      </c>
      <c r="H15" s="39">
        <v>7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13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162</v>
      </c>
      <c r="D16" s="50" t="s">
        <v>48</v>
      </c>
      <c r="E16" s="39">
        <v>10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USK Plzeň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216</v>
      </c>
      <c r="O18" s="26">
        <f t="shared" si="5"/>
        <v>372</v>
      </c>
      <c r="P18" s="25">
        <f t="shared" si="5"/>
        <v>2</v>
      </c>
      <c r="Q18" s="27">
        <f t="shared" si="5"/>
        <v>16</v>
      </c>
      <c r="R18" s="25">
        <f t="shared" si="5"/>
        <v>0</v>
      </c>
      <c r="S18" s="26">
        <f t="shared" si="5"/>
        <v>8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52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285</v>
      </c>
      <c r="T4" s="274"/>
    </row>
    <row r="5" spans="2:20" ht="19.5" customHeight="1">
      <c r="B5" s="6" t="s">
        <v>4</v>
      </c>
      <c r="C5" s="44"/>
      <c r="D5" s="277" t="s">
        <v>29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99" t="s">
        <v>198</v>
      </c>
      <c r="T5" s="299"/>
    </row>
    <row r="6" spans="2:20" ht="19.5" customHeight="1" thickBot="1">
      <c r="B6" s="8" t="s">
        <v>5</v>
      </c>
      <c r="C6" s="9"/>
      <c r="D6" s="284" t="s">
        <v>183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44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BKV Plzeň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286</v>
      </c>
      <c r="D9" s="51" t="s">
        <v>287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288</v>
      </c>
      <c r="D10" s="50" t="s">
        <v>289</v>
      </c>
      <c r="E10" s="39">
        <v>17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19</v>
      </c>
      <c r="K10" s="39">
        <v>15</v>
      </c>
      <c r="L10" s="19" t="s">
        <v>24</v>
      </c>
      <c r="M10" s="40">
        <v>21</v>
      </c>
      <c r="N10" s="22">
        <f t="shared" si="0"/>
        <v>53</v>
      </c>
      <c r="O10" s="23">
        <f t="shared" si="1"/>
        <v>61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290</v>
      </c>
      <c r="D11" s="50" t="s">
        <v>291</v>
      </c>
      <c r="E11" s="39">
        <v>26</v>
      </c>
      <c r="F11" s="19" t="s">
        <v>24</v>
      </c>
      <c r="G11" s="40">
        <v>24</v>
      </c>
      <c r="H11" s="39">
        <v>21</v>
      </c>
      <c r="I11" s="19" t="s">
        <v>24</v>
      </c>
      <c r="J11" s="40">
        <v>11</v>
      </c>
      <c r="K11" s="39"/>
      <c r="L11" s="19" t="s">
        <v>24</v>
      </c>
      <c r="M11" s="40"/>
      <c r="N11" s="22">
        <f t="shared" si="0"/>
        <v>47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292</v>
      </c>
      <c r="D12" s="50" t="s">
        <v>293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294</v>
      </c>
      <c r="D13" s="50" t="s">
        <v>30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15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224</v>
      </c>
      <c r="D14" s="50" t="s">
        <v>53</v>
      </c>
      <c r="E14" s="39">
        <v>12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66</v>
      </c>
      <c r="D15" s="50" t="s">
        <v>58</v>
      </c>
      <c r="E15" s="39">
        <v>21</v>
      </c>
      <c r="F15" s="19" t="s">
        <v>24</v>
      </c>
      <c r="G15" s="40">
        <v>8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19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92</v>
      </c>
      <c r="D16" s="50" t="s">
        <v>123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Sokol Doubravka A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336</v>
      </c>
      <c r="O18" s="26">
        <f t="shared" si="5"/>
        <v>281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295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305" t="s">
        <v>77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97" t="s">
        <v>14</v>
      </c>
      <c r="R4" s="297"/>
      <c r="S4" s="298" t="s">
        <v>263</v>
      </c>
      <c r="T4" s="298"/>
    </row>
    <row r="5" spans="2:20" ht="19.5" customHeight="1">
      <c r="B5" s="127" t="s">
        <v>4</v>
      </c>
      <c r="C5" s="129"/>
      <c r="D5" s="305" t="s">
        <v>75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307" t="s">
        <v>221</v>
      </c>
      <c r="T5" s="307"/>
    </row>
    <row r="6" spans="2:20" ht="19.5" customHeight="1" thickBot="1">
      <c r="B6" s="130" t="s">
        <v>5</v>
      </c>
      <c r="C6" s="131"/>
      <c r="D6" s="300" t="s">
        <v>283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44</v>
      </c>
      <c r="T6" s="135" t="s">
        <v>27</v>
      </c>
    </row>
    <row r="7" spans="2:20" ht="24.75" customHeight="1">
      <c r="B7" s="136"/>
      <c r="C7" s="137" t="str">
        <f>D4</f>
        <v>TJ Jiskra Nejdek</v>
      </c>
      <c r="D7" s="137" t="str">
        <f>D5</f>
        <v>BA Plzeň B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7" t="s">
        <v>264</v>
      </c>
      <c r="D9" s="231" t="s">
        <v>265</v>
      </c>
      <c r="E9" s="148">
        <v>18</v>
      </c>
      <c r="F9" s="149" t="s">
        <v>24</v>
      </c>
      <c r="G9" s="150">
        <v>21</v>
      </c>
      <c r="H9" s="148">
        <v>17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35</v>
      </c>
      <c r="O9" s="152">
        <f aca="true" t="shared" si="1" ref="O9:O17">G9+J9+M9</f>
        <v>42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 aca="true" t="shared" si="4" ref="R9:S17">IF(P9=2,1,0)</f>
        <v>0</v>
      </c>
      <c r="S9" s="156">
        <f t="shared" si="4"/>
        <v>1</v>
      </c>
      <c r="T9" s="157" t="s">
        <v>266</v>
      </c>
    </row>
    <row r="10" spans="2:20" ht="30" customHeight="1">
      <c r="B10" s="145" t="s">
        <v>23</v>
      </c>
      <c r="C10" s="146" t="s">
        <v>267</v>
      </c>
      <c r="D10" s="232" t="s">
        <v>268</v>
      </c>
      <c r="E10" s="148">
        <v>9</v>
      </c>
      <c r="F10" s="154" t="s">
        <v>24</v>
      </c>
      <c r="G10" s="150">
        <v>21</v>
      </c>
      <c r="H10" s="148">
        <v>9</v>
      </c>
      <c r="I10" s="154" t="s">
        <v>24</v>
      </c>
      <c r="J10" s="150">
        <v>21</v>
      </c>
      <c r="K10" s="148"/>
      <c r="L10" s="154" t="s">
        <v>24</v>
      </c>
      <c r="M10" s="150"/>
      <c r="N10" s="151">
        <f t="shared" si="0"/>
        <v>18</v>
      </c>
      <c r="O10" s="152">
        <f t="shared" si="1"/>
        <v>42</v>
      </c>
      <c r="P10" s="153">
        <f t="shared" si="2"/>
        <v>0</v>
      </c>
      <c r="Q10" s="154">
        <f t="shared" si="3"/>
        <v>2</v>
      </c>
      <c r="R10" s="158">
        <f t="shared" si="4"/>
        <v>0</v>
      </c>
      <c r="S10" s="156">
        <f t="shared" si="4"/>
        <v>1</v>
      </c>
      <c r="T10" s="157" t="s">
        <v>90</v>
      </c>
    </row>
    <row r="11" spans="2:20" ht="30" customHeight="1">
      <c r="B11" s="145" t="s">
        <v>22</v>
      </c>
      <c r="C11" s="146" t="s">
        <v>269</v>
      </c>
      <c r="D11" s="232" t="s">
        <v>270</v>
      </c>
      <c r="E11" s="148">
        <v>12</v>
      </c>
      <c r="F11" s="154" t="s">
        <v>24</v>
      </c>
      <c r="G11" s="150">
        <v>21</v>
      </c>
      <c r="H11" s="148">
        <v>22</v>
      </c>
      <c r="I11" s="154" t="s">
        <v>24</v>
      </c>
      <c r="J11" s="150">
        <v>20</v>
      </c>
      <c r="K11" s="148">
        <v>22</v>
      </c>
      <c r="L11" s="154" t="s">
        <v>24</v>
      </c>
      <c r="M11" s="150">
        <v>20</v>
      </c>
      <c r="N11" s="151">
        <f t="shared" si="0"/>
        <v>56</v>
      </c>
      <c r="O11" s="152">
        <f t="shared" si="1"/>
        <v>61</v>
      </c>
      <c r="P11" s="153">
        <f t="shared" si="2"/>
        <v>2</v>
      </c>
      <c r="Q11" s="154">
        <f t="shared" si="3"/>
        <v>1</v>
      </c>
      <c r="R11" s="158">
        <f t="shared" si="4"/>
        <v>1</v>
      </c>
      <c r="S11" s="156">
        <f t="shared" si="4"/>
        <v>0</v>
      </c>
      <c r="T11" s="157" t="s">
        <v>134</v>
      </c>
    </row>
    <row r="12" spans="2:20" ht="30" customHeight="1">
      <c r="B12" s="145" t="s">
        <v>21</v>
      </c>
      <c r="C12" s="146" t="s">
        <v>271</v>
      </c>
      <c r="D12" s="232" t="s">
        <v>272</v>
      </c>
      <c r="E12" s="148">
        <v>15</v>
      </c>
      <c r="F12" s="154" t="s">
        <v>24</v>
      </c>
      <c r="G12" s="150">
        <v>21</v>
      </c>
      <c r="H12" s="148">
        <v>20</v>
      </c>
      <c r="I12" s="154" t="s">
        <v>24</v>
      </c>
      <c r="J12" s="150">
        <v>22</v>
      </c>
      <c r="K12" s="148"/>
      <c r="L12" s="154" t="s">
        <v>24</v>
      </c>
      <c r="M12" s="150"/>
      <c r="N12" s="151">
        <f t="shared" si="0"/>
        <v>35</v>
      </c>
      <c r="O12" s="152">
        <f t="shared" si="1"/>
        <v>43</v>
      </c>
      <c r="P12" s="153">
        <f t="shared" si="2"/>
        <v>0</v>
      </c>
      <c r="Q12" s="154">
        <f t="shared" si="3"/>
        <v>2</v>
      </c>
      <c r="R12" s="158">
        <f t="shared" si="4"/>
        <v>0</v>
      </c>
      <c r="S12" s="156">
        <f t="shared" si="4"/>
        <v>1</v>
      </c>
      <c r="T12" s="157" t="s">
        <v>273</v>
      </c>
    </row>
    <row r="13" spans="2:20" ht="30" customHeight="1">
      <c r="B13" s="145" t="s">
        <v>20</v>
      </c>
      <c r="C13" s="146" t="s">
        <v>274</v>
      </c>
      <c r="D13" s="232" t="s">
        <v>275</v>
      </c>
      <c r="E13" s="148">
        <v>21</v>
      </c>
      <c r="F13" s="154" t="s">
        <v>24</v>
      </c>
      <c r="G13" s="150">
        <v>18</v>
      </c>
      <c r="H13" s="148">
        <v>21</v>
      </c>
      <c r="I13" s="154" t="s">
        <v>24</v>
      </c>
      <c r="J13" s="150">
        <v>0</v>
      </c>
      <c r="K13" s="148"/>
      <c r="L13" s="154" t="s">
        <v>24</v>
      </c>
      <c r="M13" s="150"/>
      <c r="N13" s="151">
        <f t="shared" si="0"/>
        <v>42</v>
      </c>
      <c r="O13" s="152">
        <f t="shared" si="1"/>
        <v>18</v>
      </c>
      <c r="P13" s="153">
        <f t="shared" si="2"/>
        <v>2</v>
      </c>
      <c r="Q13" s="154">
        <f t="shared" si="3"/>
        <v>0</v>
      </c>
      <c r="R13" s="158">
        <f t="shared" si="4"/>
        <v>1</v>
      </c>
      <c r="S13" s="156">
        <f t="shared" si="4"/>
        <v>0</v>
      </c>
      <c r="T13" s="157" t="s">
        <v>89</v>
      </c>
    </row>
    <row r="14" spans="2:20" ht="30" customHeight="1">
      <c r="B14" s="145" t="s">
        <v>19</v>
      </c>
      <c r="C14" s="146" t="s">
        <v>276</v>
      </c>
      <c r="D14" s="232" t="s">
        <v>95</v>
      </c>
      <c r="E14" s="148">
        <v>18</v>
      </c>
      <c r="F14" s="154" t="s">
        <v>24</v>
      </c>
      <c r="G14" s="150">
        <v>21</v>
      </c>
      <c r="H14" s="148">
        <v>21</v>
      </c>
      <c r="I14" s="154" t="s">
        <v>24</v>
      </c>
      <c r="J14" s="150">
        <v>13</v>
      </c>
      <c r="K14" s="148">
        <v>19</v>
      </c>
      <c r="L14" s="154" t="s">
        <v>24</v>
      </c>
      <c r="M14" s="150">
        <v>21</v>
      </c>
      <c r="N14" s="151">
        <f t="shared" si="0"/>
        <v>58</v>
      </c>
      <c r="O14" s="152">
        <f t="shared" si="1"/>
        <v>55</v>
      </c>
      <c r="P14" s="153">
        <f t="shared" si="2"/>
        <v>1</v>
      </c>
      <c r="Q14" s="154">
        <f t="shared" si="3"/>
        <v>2</v>
      </c>
      <c r="R14" s="158">
        <f t="shared" si="4"/>
        <v>0</v>
      </c>
      <c r="S14" s="156">
        <f t="shared" si="4"/>
        <v>1</v>
      </c>
      <c r="T14" s="157" t="s">
        <v>277</v>
      </c>
    </row>
    <row r="15" spans="2:20" ht="30" customHeight="1">
      <c r="B15" s="145" t="s">
        <v>25</v>
      </c>
      <c r="C15" s="146" t="s">
        <v>278</v>
      </c>
      <c r="D15" s="232" t="s">
        <v>279</v>
      </c>
      <c r="E15" s="148">
        <v>5</v>
      </c>
      <c r="F15" s="154" t="s">
        <v>24</v>
      </c>
      <c r="G15" s="150">
        <v>21</v>
      </c>
      <c r="H15" s="148">
        <v>11</v>
      </c>
      <c r="I15" s="154" t="s">
        <v>24</v>
      </c>
      <c r="J15" s="150">
        <v>21</v>
      </c>
      <c r="K15" s="148"/>
      <c r="L15" s="154" t="s">
        <v>24</v>
      </c>
      <c r="M15" s="150"/>
      <c r="N15" s="151">
        <f t="shared" si="0"/>
        <v>16</v>
      </c>
      <c r="O15" s="152">
        <f t="shared" si="1"/>
        <v>42</v>
      </c>
      <c r="P15" s="153">
        <f t="shared" si="2"/>
        <v>0</v>
      </c>
      <c r="Q15" s="154">
        <f t="shared" si="3"/>
        <v>2</v>
      </c>
      <c r="R15" s="158">
        <f t="shared" si="4"/>
        <v>0</v>
      </c>
      <c r="S15" s="156">
        <f t="shared" si="4"/>
        <v>1</v>
      </c>
      <c r="T15" s="157" t="s">
        <v>222</v>
      </c>
    </row>
    <row r="16" spans="2:20" ht="30" customHeight="1">
      <c r="B16" s="145" t="s">
        <v>18</v>
      </c>
      <c r="C16" s="146" t="s">
        <v>280</v>
      </c>
      <c r="D16" s="232" t="s">
        <v>97</v>
      </c>
      <c r="E16" s="148">
        <v>18</v>
      </c>
      <c r="F16" s="154" t="s">
        <v>24</v>
      </c>
      <c r="G16" s="150">
        <v>21</v>
      </c>
      <c r="H16" s="148">
        <v>12</v>
      </c>
      <c r="I16" s="154" t="s">
        <v>24</v>
      </c>
      <c r="J16" s="150">
        <v>21</v>
      </c>
      <c r="K16" s="148"/>
      <c r="L16" s="154" t="s">
        <v>24</v>
      </c>
      <c r="M16" s="150"/>
      <c r="N16" s="151">
        <f t="shared" si="0"/>
        <v>30</v>
      </c>
      <c r="O16" s="152">
        <f t="shared" si="1"/>
        <v>42</v>
      </c>
      <c r="P16" s="153">
        <f t="shared" si="2"/>
        <v>0</v>
      </c>
      <c r="Q16" s="154">
        <f t="shared" si="3"/>
        <v>2</v>
      </c>
      <c r="R16" s="158">
        <f t="shared" si="4"/>
        <v>0</v>
      </c>
      <c r="S16" s="156">
        <f t="shared" si="4"/>
        <v>1</v>
      </c>
      <c r="T16" s="157" t="s">
        <v>281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290</v>
      </c>
      <c r="O18" s="172">
        <f t="shared" si="5"/>
        <v>345</v>
      </c>
      <c r="P18" s="171">
        <f t="shared" si="5"/>
        <v>5</v>
      </c>
      <c r="Q18" s="173">
        <f t="shared" si="5"/>
        <v>13</v>
      </c>
      <c r="R18" s="171">
        <f t="shared" si="5"/>
        <v>2</v>
      </c>
      <c r="S18" s="172">
        <f t="shared" si="5"/>
        <v>6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 t="s">
        <v>282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204</v>
      </c>
      <c r="T4" s="274"/>
    </row>
    <row r="5" spans="2:20" ht="19.5" customHeight="1">
      <c r="B5" s="6" t="s">
        <v>4</v>
      </c>
      <c r="C5" s="44"/>
      <c r="D5" s="277" t="s">
        <v>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49</v>
      </c>
      <c r="T5" s="283"/>
    </row>
    <row r="6" spans="2:20" ht="19.5" customHeight="1" thickBot="1">
      <c r="B6" s="8" t="s">
        <v>5</v>
      </c>
      <c r="C6" s="9"/>
      <c r="D6" s="284" t="s">
        <v>259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Sokol České Budějovice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255</v>
      </c>
      <c r="D9" s="51" t="s">
        <v>246</v>
      </c>
      <c r="E9" s="39">
        <v>21</v>
      </c>
      <c r="F9" s="20" t="s">
        <v>24</v>
      </c>
      <c r="G9" s="40">
        <v>9</v>
      </c>
      <c r="H9" s="39">
        <v>21</v>
      </c>
      <c r="I9" s="20" t="s">
        <v>24</v>
      </c>
      <c r="J9" s="40">
        <v>13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256</v>
      </c>
      <c r="D10" s="50" t="s">
        <v>114</v>
      </c>
      <c r="E10" s="39">
        <v>21</v>
      </c>
      <c r="F10" s="19" t="s">
        <v>24</v>
      </c>
      <c r="G10" s="40">
        <v>19</v>
      </c>
      <c r="H10" s="39">
        <v>21</v>
      </c>
      <c r="I10" s="19" t="s">
        <v>24</v>
      </c>
      <c r="J10" s="40">
        <v>8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257</v>
      </c>
      <c r="D11" s="50" t="s">
        <v>249</v>
      </c>
      <c r="E11" s="39">
        <v>21</v>
      </c>
      <c r="F11" s="19" t="s">
        <v>24</v>
      </c>
      <c r="G11" s="40">
        <v>6</v>
      </c>
      <c r="H11" s="39">
        <v>21</v>
      </c>
      <c r="I11" s="19" t="s">
        <v>24</v>
      </c>
      <c r="J11" s="40">
        <v>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258</v>
      </c>
      <c r="D12" s="50" t="s">
        <v>118</v>
      </c>
      <c r="E12" s="39">
        <v>21</v>
      </c>
      <c r="F12" s="19" t="s">
        <v>24</v>
      </c>
      <c r="G12" s="40">
        <v>14</v>
      </c>
      <c r="H12" s="39">
        <v>21</v>
      </c>
      <c r="I12" s="19" t="s">
        <v>24</v>
      </c>
      <c r="J12" s="40">
        <v>13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27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120</v>
      </c>
      <c r="E13" s="39">
        <v>17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17</v>
      </c>
      <c r="K13" s="39">
        <v>21</v>
      </c>
      <c r="L13" s="19" t="s">
        <v>24</v>
      </c>
      <c r="M13" s="40">
        <v>12</v>
      </c>
      <c r="N13" s="22">
        <f t="shared" si="0"/>
        <v>59</v>
      </c>
      <c r="O13" s="23">
        <f t="shared" si="1"/>
        <v>50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253</v>
      </c>
      <c r="D14" s="50" t="s">
        <v>121</v>
      </c>
      <c r="E14" s="39">
        <v>12</v>
      </c>
      <c r="F14" s="19" t="s">
        <v>24</v>
      </c>
      <c r="G14" s="40">
        <v>21</v>
      </c>
      <c r="H14" s="39">
        <v>16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148</v>
      </c>
      <c r="D15" s="50" t="s">
        <v>122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15</v>
      </c>
      <c r="K15" s="39"/>
      <c r="L15" s="19" t="s">
        <v>24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48</v>
      </c>
      <c r="D16" s="50" t="s">
        <v>124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10</v>
      </c>
      <c r="K16" s="39">
        <v>21</v>
      </c>
      <c r="L16" s="19" t="s">
        <v>24</v>
      </c>
      <c r="M16" s="40">
        <v>14</v>
      </c>
      <c r="N16" s="22">
        <f>E16+H16+K16</f>
        <v>60</v>
      </c>
      <c r="O16" s="23">
        <f>G16+J16+M16</f>
        <v>45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USK Plzeň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357</v>
      </c>
      <c r="O18" s="26">
        <f t="shared" si="5"/>
        <v>260</v>
      </c>
      <c r="P18" s="25">
        <f t="shared" si="5"/>
        <v>14</v>
      </c>
      <c r="Q18" s="27">
        <f t="shared" si="5"/>
        <v>4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86"/>
      <c r="D3" s="323" t="s">
        <v>50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4" t="s">
        <v>51</v>
      </c>
      <c r="R3" s="324"/>
      <c r="S3" s="325" t="s">
        <v>85</v>
      </c>
      <c r="T3" s="325"/>
    </row>
    <row r="4" spans="2:20" ht="19.5" customHeight="1" thickTop="1">
      <c r="B4" s="127" t="s">
        <v>3</v>
      </c>
      <c r="C4" s="128"/>
      <c r="D4" s="296" t="s">
        <v>52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326" t="s">
        <v>14</v>
      </c>
      <c r="R4" s="326"/>
      <c r="S4" s="327" t="s">
        <v>204</v>
      </c>
      <c r="T4" s="327"/>
    </row>
    <row r="5" spans="2:20" ht="19.5" customHeight="1">
      <c r="B5" s="127" t="s">
        <v>4</v>
      </c>
      <c r="C5" s="187"/>
      <c r="D5" s="329" t="s">
        <v>60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 t="s">
        <v>2</v>
      </c>
      <c r="R5" s="330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223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88"/>
      <c r="R6" s="189"/>
      <c r="S6" s="190" t="s">
        <v>43</v>
      </c>
      <c r="T6" s="191" t="s">
        <v>27</v>
      </c>
    </row>
    <row r="7" spans="2:20" ht="24.75" customHeight="1">
      <c r="B7" s="136"/>
      <c r="C7" s="137" t="str">
        <f>D4</f>
        <v>TJ Sokol Doubravka A</v>
      </c>
      <c r="D7" s="137" t="str">
        <f>D5</f>
        <v>TJ Sokol České Budějovice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92"/>
      <c r="O8" s="193"/>
      <c r="P8" s="192"/>
      <c r="Q8" s="193"/>
      <c r="R8" s="192"/>
      <c r="S8" s="193"/>
      <c r="T8" s="194"/>
    </row>
    <row r="9" spans="2:20" ht="30" customHeight="1" thickTop="1">
      <c r="B9" s="145" t="s">
        <v>26</v>
      </c>
      <c r="C9" s="195" t="s">
        <v>232</v>
      </c>
      <c r="D9" s="147" t="s">
        <v>246</v>
      </c>
      <c r="E9" s="148">
        <v>14</v>
      </c>
      <c r="F9" s="149" t="s">
        <v>24</v>
      </c>
      <c r="G9" s="150">
        <v>21</v>
      </c>
      <c r="H9" s="148">
        <v>14</v>
      </c>
      <c r="I9" s="149" t="s">
        <v>24</v>
      </c>
      <c r="J9" s="150">
        <v>21</v>
      </c>
      <c r="K9" s="148"/>
      <c r="L9" s="149" t="s">
        <v>24</v>
      </c>
      <c r="M9" s="150"/>
      <c r="N9" s="196">
        <f aca="true" t="shared" si="0" ref="N9:N17">E9+H9+K9</f>
        <v>28</v>
      </c>
      <c r="O9" s="152">
        <f aca="true" t="shared" si="1" ref="O9:O17">G9+J9+M9</f>
        <v>42</v>
      </c>
      <c r="P9" s="197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98">
        <f aca="true" t="shared" si="4" ref="R9:S17">IF(P9=2,1,0)</f>
        <v>0</v>
      </c>
      <c r="S9" s="156">
        <f t="shared" si="4"/>
        <v>1</v>
      </c>
      <c r="T9" s="199"/>
    </row>
    <row r="10" spans="2:20" ht="30" customHeight="1">
      <c r="B10" s="145" t="s">
        <v>23</v>
      </c>
      <c r="C10" s="195" t="s">
        <v>63</v>
      </c>
      <c r="D10" s="195" t="s">
        <v>248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96">
        <f t="shared" si="0"/>
        <v>0</v>
      </c>
      <c r="O10" s="152">
        <f t="shared" si="1"/>
        <v>42</v>
      </c>
      <c r="P10" s="197">
        <f t="shared" si="2"/>
        <v>0</v>
      </c>
      <c r="Q10" s="154">
        <f t="shared" si="3"/>
        <v>2</v>
      </c>
      <c r="R10" s="200">
        <f t="shared" si="4"/>
        <v>0</v>
      </c>
      <c r="S10" s="156">
        <f t="shared" si="4"/>
        <v>1</v>
      </c>
      <c r="T10" s="199"/>
    </row>
    <row r="11" spans="2:20" ht="30" customHeight="1">
      <c r="B11" s="145" t="s">
        <v>22</v>
      </c>
      <c r="C11" s="195" t="s">
        <v>233</v>
      </c>
      <c r="D11" s="195" t="s">
        <v>249</v>
      </c>
      <c r="E11" s="148">
        <v>21</v>
      </c>
      <c r="F11" s="154" t="s">
        <v>24</v>
      </c>
      <c r="G11" s="150">
        <v>8</v>
      </c>
      <c r="H11" s="148">
        <v>21</v>
      </c>
      <c r="I11" s="154" t="s">
        <v>24</v>
      </c>
      <c r="J11" s="150">
        <v>10</v>
      </c>
      <c r="K11" s="148"/>
      <c r="L11" s="154" t="s">
        <v>24</v>
      </c>
      <c r="M11" s="150"/>
      <c r="N11" s="196">
        <f t="shared" si="0"/>
        <v>42</v>
      </c>
      <c r="O11" s="152">
        <f t="shared" si="1"/>
        <v>18</v>
      </c>
      <c r="P11" s="197">
        <f t="shared" si="2"/>
        <v>2</v>
      </c>
      <c r="Q11" s="154">
        <f t="shared" si="3"/>
        <v>0</v>
      </c>
      <c r="R11" s="200">
        <f t="shared" si="4"/>
        <v>1</v>
      </c>
      <c r="S11" s="156">
        <f t="shared" si="4"/>
        <v>0</v>
      </c>
      <c r="T11" s="199"/>
    </row>
    <row r="12" spans="2:20" ht="30" customHeight="1">
      <c r="B12" s="145" t="s">
        <v>21</v>
      </c>
      <c r="C12" s="195" t="s">
        <v>252</v>
      </c>
      <c r="D12" s="195" t="s">
        <v>250</v>
      </c>
      <c r="E12" s="148">
        <v>21</v>
      </c>
      <c r="F12" s="154" t="s">
        <v>24</v>
      </c>
      <c r="G12" s="150">
        <v>19</v>
      </c>
      <c r="H12" s="148">
        <v>21</v>
      </c>
      <c r="I12" s="154" t="s">
        <v>24</v>
      </c>
      <c r="J12" s="150">
        <v>18</v>
      </c>
      <c r="K12" s="148"/>
      <c r="L12" s="154" t="s">
        <v>24</v>
      </c>
      <c r="M12" s="150"/>
      <c r="N12" s="196">
        <f t="shared" si="0"/>
        <v>42</v>
      </c>
      <c r="O12" s="152">
        <f t="shared" si="1"/>
        <v>37</v>
      </c>
      <c r="P12" s="197">
        <f t="shared" si="2"/>
        <v>2</v>
      </c>
      <c r="Q12" s="154">
        <f t="shared" si="3"/>
        <v>0</v>
      </c>
      <c r="R12" s="200">
        <f t="shared" si="4"/>
        <v>1</v>
      </c>
      <c r="S12" s="156">
        <f t="shared" si="4"/>
        <v>0</v>
      </c>
      <c r="T12" s="199"/>
    </row>
    <row r="13" spans="2:20" ht="30" customHeight="1">
      <c r="B13" s="145" t="s">
        <v>20</v>
      </c>
      <c r="C13" s="195" t="s">
        <v>63</v>
      </c>
      <c r="D13" s="195" t="s">
        <v>120</v>
      </c>
      <c r="E13" s="148">
        <v>0</v>
      </c>
      <c r="F13" s="154" t="s">
        <v>24</v>
      </c>
      <c r="G13" s="150">
        <v>21</v>
      </c>
      <c r="H13" s="148">
        <v>0</v>
      </c>
      <c r="I13" s="154" t="s">
        <v>24</v>
      </c>
      <c r="J13" s="150">
        <v>21</v>
      </c>
      <c r="K13" s="148"/>
      <c r="L13" s="154" t="s">
        <v>24</v>
      </c>
      <c r="M13" s="150"/>
      <c r="N13" s="196">
        <f t="shared" si="0"/>
        <v>0</v>
      </c>
      <c r="O13" s="152">
        <f t="shared" si="1"/>
        <v>42</v>
      </c>
      <c r="P13" s="197">
        <f t="shared" si="2"/>
        <v>0</v>
      </c>
      <c r="Q13" s="154">
        <f t="shared" si="3"/>
        <v>2</v>
      </c>
      <c r="R13" s="200">
        <f t="shared" si="4"/>
        <v>0</v>
      </c>
      <c r="S13" s="156">
        <f t="shared" si="4"/>
        <v>1</v>
      </c>
      <c r="T13" s="199"/>
    </row>
    <row r="14" spans="2:20" ht="30" customHeight="1">
      <c r="B14" s="145" t="s">
        <v>19</v>
      </c>
      <c r="C14" s="195" t="s">
        <v>63</v>
      </c>
      <c r="D14" s="195" t="s">
        <v>121</v>
      </c>
      <c r="E14" s="148">
        <v>0</v>
      </c>
      <c r="F14" s="154" t="s">
        <v>24</v>
      </c>
      <c r="G14" s="150">
        <v>21</v>
      </c>
      <c r="H14" s="148">
        <v>0</v>
      </c>
      <c r="I14" s="154" t="s">
        <v>24</v>
      </c>
      <c r="J14" s="150">
        <v>21</v>
      </c>
      <c r="K14" s="148"/>
      <c r="L14" s="154" t="s">
        <v>24</v>
      </c>
      <c r="M14" s="150"/>
      <c r="N14" s="196">
        <f t="shared" si="0"/>
        <v>0</v>
      </c>
      <c r="O14" s="152">
        <f t="shared" si="1"/>
        <v>42</v>
      </c>
      <c r="P14" s="197">
        <f t="shared" si="2"/>
        <v>0</v>
      </c>
      <c r="Q14" s="154">
        <f t="shared" si="3"/>
        <v>2</v>
      </c>
      <c r="R14" s="200">
        <f t="shared" si="4"/>
        <v>0</v>
      </c>
      <c r="S14" s="156">
        <f t="shared" si="4"/>
        <v>1</v>
      </c>
      <c r="T14" s="199"/>
    </row>
    <row r="15" spans="2:20" ht="30" customHeight="1">
      <c r="B15" s="145" t="s">
        <v>25</v>
      </c>
      <c r="C15" s="195" t="s">
        <v>244</v>
      </c>
      <c r="D15" s="195" t="s">
        <v>122</v>
      </c>
      <c r="E15" s="148">
        <v>21</v>
      </c>
      <c r="F15" s="154" t="s">
        <v>24</v>
      </c>
      <c r="G15" s="150">
        <v>18</v>
      </c>
      <c r="H15" s="148">
        <v>21</v>
      </c>
      <c r="I15" s="154" t="s">
        <v>24</v>
      </c>
      <c r="J15" s="150">
        <v>9</v>
      </c>
      <c r="K15" s="148"/>
      <c r="L15" s="154" t="s">
        <v>24</v>
      </c>
      <c r="M15" s="150"/>
      <c r="N15" s="196">
        <f t="shared" si="0"/>
        <v>42</v>
      </c>
      <c r="O15" s="152">
        <f t="shared" si="1"/>
        <v>27</v>
      </c>
      <c r="P15" s="197">
        <f t="shared" si="2"/>
        <v>2</v>
      </c>
      <c r="Q15" s="154">
        <f t="shared" si="3"/>
        <v>0</v>
      </c>
      <c r="R15" s="200">
        <f t="shared" si="4"/>
        <v>1</v>
      </c>
      <c r="S15" s="156">
        <f t="shared" si="4"/>
        <v>0</v>
      </c>
      <c r="T15" s="199"/>
    </row>
    <row r="16" spans="2:20" ht="30" customHeight="1">
      <c r="B16" s="145" t="s">
        <v>18</v>
      </c>
      <c r="C16" s="195" t="s">
        <v>92</v>
      </c>
      <c r="D16" s="195" t="s">
        <v>124</v>
      </c>
      <c r="E16" s="148">
        <v>21</v>
      </c>
      <c r="F16" s="154" t="s">
        <v>24</v>
      </c>
      <c r="G16" s="150">
        <v>15</v>
      </c>
      <c r="H16" s="148">
        <v>18</v>
      </c>
      <c r="I16" s="154" t="s">
        <v>24</v>
      </c>
      <c r="J16" s="150">
        <v>21</v>
      </c>
      <c r="K16" s="148">
        <v>19</v>
      </c>
      <c r="L16" s="154" t="s">
        <v>24</v>
      </c>
      <c r="M16" s="150">
        <v>21</v>
      </c>
      <c r="N16" s="196">
        <f t="shared" si="0"/>
        <v>58</v>
      </c>
      <c r="O16" s="152">
        <f t="shared" si="1"/>
        <v>57</v>
      </c>
      <c r="P16" s="197">
        <f t="shared" si="2"/>
        <v>1</v>
      </c>
      <c r="Q16" s="154">
        <f t="shared" si="3"/>
        <v>2</v>
      </c>
      <c r="R16" s="200">
        <f t="shared" si="4"/>
        <v>0</v>
      </c>
      <c r="S16" s="156">
        <f t="shared" si="4"/>
        <v>1</v>
      </c>
      <c r="T16" s="199"/>
    </row>
    <row r="17" spans="2:20" ht="30" customHeight="1" thickBot="1">
      <c r="B17" s="159"/>
      <c r="C17" s="201"/>
      <c r="D17" s="201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202">
        <f t="shared" si="0"/>
        <v>0</v>
      </c>
      <c r="O17" s="165">
        <f t="shared" si="1"/>
        <v>0</v>
      </c>
      <c r="P17" s="203">
        <f t="shared" si="2"/>
        <v>0</v>
      </c>
      <c r="Q17" s="162">
        <f t="shared" si="3"/>
        <v>0</v>
      </c>
      <c r="R17" s="204">
        <f t="shared" si="4"/>
        <v>0</v>
      </c>
      <c r="S17" s="168">
        <f t="shared" si="4"/>
        <v>0</v>
      </c>
      <c r="T17" s="205"/>
    </row>
    <row r="18" spans="2:20" ht="34.5" customHeight="1" thickBot="1">
      <c r="B18" s="170" t="s">
        <v>8</v>
      </c>
      <c r="C18" s="328" t="str">
        <f>IF(R18&gt;S18,D4,IF(S18&gt;R18,D5,"remíza"))</f>
        <v>TJ Sokol České Budějovice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206">
        <f aca="true" t="shared" si="5" ref="N18:S18">SUM(N9:N17)</f>
        <v>212</v>
      </c>
      <c r="O18" s="172">
        <f t="shared" si="5"/>
        <v>307</v>
      </c>
      <c r="P18" s="206">
        <f t="shared" si="5"/>
        <v>7</v>
      </c>
      <c r="Q18" s="207">
        <f t="shared" si="5"/>
        <v>10</v>
      </c>
      <c r="R18" s="206">
        <f t="shared" si="5"/>
        <v>3</v>
      </c>
      <c r="S18" s="172">
        <f t="shared" si="5"/>
        <v>5</v>
      </c>
      <c r="T18" s="208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209" t="s">
        <v>245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2:20" ht="19.5" customHeight="1">
      <c r="B23" s="3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305" t="s">
        <v>75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97" t="s">
        <v>14</v>
      </c>
      <c r="R4" s="297"/>
      <c r="S4" s="298" t="s">
        <v>204</v>
      </c>
      <c r="T4" s="298"/>
    </row>
    <row r="5" spans="2:20" ht="19.5" customHeight="1">
      <c r="B5" s="127" t="s">
        <v>4</v>
      </c>
      <c r="C5" s="129"/>
      <c r="D5" s="305" t="s">
        <v>29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307" t="s">
        <v>205</v>
      </c>
      <c r="T5" s="307"/>
    </row>
    <row r="6" spans="2:20" ht="19.5" customHeight="1" thickBot="1">
      <c r="B6" s="130" t="s">
        <v>5</v>
      </c>
      <c r="C6" s="131"/>
      <c r="D6" s="300" t="s">
        <v>64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43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BKV Plzeň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7" t="s">
        <v>212</v>
      </c>
      <c r="D9" s="146" t="s">
        <v>213</v>
      </c>
      <c r="E9" s="148">
        <v>21</v>
      </c>
      <c r="F9" s="149" t="s">
        <v>24</v>
      </c>
      <c r="G9" s="150">
        <v>9</v>
      </c>
      <c r="H9" s="148">
        <v>21</v>
      </c>
      <c r="I9" s="149" t="s">
        <v>24</v>
      </c>
      <c r="J9" s="150">
        <v>1</v>
      </c>
      <c r="K9" s="148"/>
      <c r="L9" s="149" t="s">
        <v>24</v>
      </c>
      <c r="M9" s="150"/>
      <c r="N9" s="151">
        <f aca="true" t="shared" si="0" ref="N9:N17">E9+H9+K9</f>
        <v>42</v>
      </c>
      <c r="O9" s="152">
        <f aca="true" t="shared" si="1" ref="O9:O17">G9+J9+M9</f>
        <v>10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 aca="true" t="shared" si="4" ref="R9:S17">IF(P9=2,1,0)</f>
        <v>1</v>
      </c>
      <c r="S9" s="156">
        <f t="shared" si="4"/>
        <v>0</v>
      </c>
      <c r="T9" s="157"/>
    </row>
    <row r="10" spans="2:20" ht="30" customHeight="1">
      <c r="B10" s="145" t="s">
        <v>23</v>
      </c>
      <c r="C10" s="146" t="s">
        <v>211</v>
      </c>
      <c r="D10" s="146" t="s">
        <v>113</v>
      </c>
      <c r="E10" s="148">
        <v>21</v>
      </c>
      <c r="F10" s="154" t="s">
        <v>24</v>
      </c>
      <c r="G10" s="150">
        <v>7</v>
      </c>
      <c r="H10" s="148">
        <v>21</v>
      </c>
      <c r="I10" s="154" t="s">
        <v>24</v>
      </c>
      <c r="J10" s="150">
        <v>7</v>
      </c>
      <c r="K10" s="148"/>
      <c r="L10" s="154" t="s">
        <v>24</v>
      </c>
      <c r="M10" s="150"/>
      <c r="N10" s="151">
        <f t="shared" si="0"/>
        <v>42</v>
      </c>
      <c r="O10" s="152">
        <f t="shared" si="1"/>
        <v>14</v>
      </c>
      <c r="P10" s="153">
        <f t="shared" si="2"/>
        <v>2</v>
      </c>
      <c r="Q10" s="154">
        <f t="shared" si="3"/>
        <v>0</v>
      </c>
      <c r="R10" s="158">
        <f t="shared" si="4"/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210</v>
      </c>
      <c r="D11" s="146" t="s">
        <v>63</v>
      </c>
      <c r="E11" s="148">
        <v>21</v>
      </c>
      <c r="F11" s="154" t="s">
        <v>24</v>
      </c>
      <c r="G11" s="150">
        <v>0</v>
      </c>
      <c r="H11" s="148">
        <v>21</v>
      </c>
      <c r="I11" s="154" t="s">
        <v>24</v>
      </c>
      <c r="J11" s="150">
        <v>0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0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 t="s">
        <v>206</v>
      </c>
    </row>
    <row r="12" spans="2:20" ht="30" customHeight="1">
      <c r="B12" s="145" t="s">
        <v>21</v>
      </c>
      <c r="C12" s="146" t="s">
        <v>209</v>
      </c>
      <c r="D12" s="146" t="s">
        <v>214</v>
      </c>
      <c r="E12" s="148">
        <v>21</v>
      </c>
      <c r="F12" s="154" t="s">
        <v>24</v>
      </c>
      <c r="G12" s="150">
        <v>16</v>
      </c>
      <c r="H12" s="148">
        <v>21</v>
      </c>
      <c r="I12" s="154" t="s">
        <v>24</v>
      </c>
      <c r="J12" s="150">
        <v>11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27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/>
    </row>
    <row r="13" spans="2:20" ht="30" customHeight="1">
      <c r="B13" s="145" t="s">
        <v>20</v>
      </c>
      <c r="C13" s="146" t="s">
        <v>65</v>
      </c>
      <c r="D13" s="146" t="s">
        <v>30</v>
      </c>
      <c r="E13" s="148">
        <v>17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16</v>
      </c>
      <c r="K13" s="148">
        <v>21</v>
      </c>
      <c r="L13" s="154" t="s">
        <v>24</v>
      </c>
      <c r="M13" s="150">
        <v>16</v>
      </c>
      <c r="N13" s="151">
        <f t="shared" si="0"/>
        <v>59</v>
      </c>
      <c r="O13" s="152">
        <f t="shared" si="1"/>
        <v>53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/>
    </row>
    <row r="14" spans="2:20" ht="30" customHeight="1">
      <c r="B14" s="145" t="s">
        <v>19</v>
      </c>
      <c r="C14" s="146" t="s">
        <v>90</v>
      </c>
      <c r="D14" s="146" t="s">
        <v>133</v>
      </c>
      <c r="E14" s="148">
        <v>21</v>
      </c>
      <c r="F14" s="154" t="s">
        <v>24</v>
      </c>
      <c r="G14" s="150">
        <v>15</v>
      </c>
      <c r="H14" s="148">
        <v>21</v>
      </c>
      <c r="I14" s="154" t="s">
        <v>24</v>
      </c>
      <c r="J14" s="150">
        <v>6</v>
      </c>
      <c r="K14" s="148"/>
      <c r="L14" s="154" t="s">
        <v>24</v>
      </c>
      <c r="M14" s="150"/>
      <c r="N14" s="151">
        <f t="shared" si="0"/>
        <v>42</v>
      </c>
      <c r="O14" s="152">
        <f t="shared" si="1"/>
        <v>21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/>
    </row>
    <row r="15" spans="2:20" ht="30" customHeight="1">
      <c r="B15" s="145" t="s">
        <v>25</v>
      </c>
      <c r="C15" s="146" t="s">
        <v>207</v>
      </c>
      <c r="D15" s="146" t="s">
        <v>208</v>
      </c>
      <c r="E15" s="148">
        <v>21</v>
      </c>
      <c r="F15" s="154" t="s">
        <v>24</v>
      </c>
      <c r="G15" s="150">
        <v>10</v>
      </c>
      <c r="H15" s="148">
        <v>21</v>
      </c>
      <c r="I15" s="154" t="s">
        <v>24</v>
      </c>
      <c r="J15" s="150">
        <v>9</v>
      </c>
      <c r="K15" s="148"/>
      <c r="L15" s="154" t="s">
        <v>24</v>
      </c>
      <c r="M15" s="150"/>
      <c r="N15" s="151">
        <f t="shared" si="0"/>
        <v>42</v>
      </c>
      <c r="O15" s="152">
        <f t="shared" si="1"/>
        <v>19</v>
      </c>
      <c r="P15" s="153">
        <f t="shared" si="2"/>
        <v>2</v>
      </c>
      <c r="Q15" s="154">
        <f t="shared" si="3"/>
        <v>0</v>
      </c>
      <c r="R15" s="158">
        <f t="shared" si="4"/>
        <v>1</v>
      </c>
      <c r="S15" s="156">
        <f t="shared" si="4"/>
        <v>0</v>
      </c>
      <c r="T15" s="157"/>
    </row>
    <row r="16" spans="2:20" ht="30" customHeight="1">
      <c r="B16" s="145" t="s">
        <v>18</v>
      </c>
      <c r="C16" s="146" t="s">
        <v>88</v>
      </c>
      <c r="D16" s="146" t="s">
        <v>123</v>
      </c>
      <c r="E16" s="148">
        <v>21</v>
      </c>
      <c r="F16" s="154" t="s">
        <v>24</v>
      </c>
      <c r="G16" s="150">
        <v>14</v>
      </c>
      <c r="H16" s="148">
        <v>21</v>
      </c>
      <c r="I16" s="154" t="s">
        <v>24</v>
      </c>
      <c r="J16" s="150">
        <v>19</v>
      </c>
      <c r="K16" s="148"/>
      <c r="L16" s="154" t="s">
        <v>24</v>
      </c>
      <c r="M16" s="150"/>
      <c r="N16" s="151">
        <f t="shared" si="0"/>
        <v>42</v>
      </c>
      <c r="O16" s="152">
        <f t="shared" si="1"/>
        <v>33</v>
      </c>
      <c r="P16" s="153">
        <f t="shared" si="2"/>
        <v>2</v>
      </c>
      <c r="Q16" s="154">
        <f t="shared" si="3"/>
        <v>0</v>
      </c>
      <c r="R16" s="158">
        <f t="shared" si="4"/>
        <v>1</v>
      </c>
      <c r="S16" s="156">
        <f t="shared" si="4"/>
        <v>0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353</v>
      </c>
      <c r="O18" s="172">
        <f t="shared" si="5"/>
        <v>177</v>
      </c>
      <c r="P18" s="171">
        <f t="shared" si="5"/>
        <v>16</v>
      </c>
      <c r="Q18" s="173">
        <f t="shared" si="5"/>
        <v>1</v>
      </c>
      <c r="R18" s="171">
        <f t="shared" si="5"/>
        <v>8</v>
      </c>
      <c r="S18" s="172">
        <f t="shared" si="5"/>
        <v>0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77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204</v>
      </c>
      <c r="T4" s="274"/>
    </row>
    <row r="5" spans="2:20" ht="19.5" customHeight="1">
      <c r="B5" s="6" t="s">
        <v>4</v>
      </c>
      <c r="C5" s="44"/>
      <c r="D5" s="277" t="s">
        <v>79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221</v>
      </c>
      <c r="T5" s="283"/>
    </row>
    <row r="6" spans="2:20" ht="19.5" customHeight="1" thickBot="1">
      <c r="B6" s="8" t="s">
        <v>5</v>
      </c>
      <c r="C6" s="9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Bílá Hora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125</v>
      </c>
      <c r="D9" s="51" t="s">
        <v>63</v>
      </c>
      <c r="E9" s="39">
        <v>21</v>
      </c>
      <c r="F9" s="20" t="s">
        <v>24</v>
      </c>
      <c r="G9" s="40">
        <v>0</v>
      </c>
      <c r="H9" s="39">
        <v>21</v>
      </c>
      <c r="I9" s="20" t="s">
        <v>24</v>
      </c>
      <c r="J9" s="40">
        <v>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0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228</v>
      </c>
      <c r="D10" s="50" t="s">
        <v>63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229</v>
      </c>
      <c r="D11" s="50" t="s">
        <v>63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230</v>
      </c>
      <c r="D12" s="50" t="s">
        <v>63</v>
      </c>
      <c r="E12" s="39">
        <v>21</v>
      </c>
      <c r="F12" s="19" t="s">
        <v>24</v>
      </c>
      <c r="G12" s="40">
        <v>0</v>
      </c>
      <c r="H12" s="39">
        <v>21</v>
      </c>
      <c r="I12" s="19" t="s">
        <v>24</v>
      </c>
      <c r="J12" s="40">
        <v>0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132</v>
      </c>
      <c r="D13" s="50" t="s">
        <v>63</v>
      </c>
      <c r="E13" s="39">
        <v>21</v>
      </c>
      <c r="F13" s="19" t="s">
        <v>24</v>
      </c>
      <c r="G13" s="40">
        <v>0</v>
      </c>
      <c r="H13" s="39">
        <v>21</v>
      </c>
      <c r="I13" s="19" t="s">
        <v>24</v>
      </c>
      <c r="J13" s="40">
        <v>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134</v>
      </c>
      <c r="D14" s="50" t="s">
        <v>63</v>
      </c>
      <c r="E14" s="39">
        <v>21</v>
      </c>
      <c r="F14" s="19" t="s">
        <v>24</v>
      </c>
      <c r="G14" s="40">
        <v>0</v>
      </c>
      <c r="H14" s="39">
        <v>21</v>
      </c>
      <c r="I14" s="19" t="s">
        <v>24</v>
      </c>
      <c r="J14" s="40">
        <v>0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0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222</v>
      </c>
      <c r="D15" s="50" t="s">
        <v>63</v>
      </c>
      <c r="E15" s="39">
        <v>21</v>
      </c>
      <c r="F15" s="19" t="s">
        <v>24</v>
      </c>
      <c r="G15" s="40">
        <v>0</v>
      </c>
      <c r="H15" s="39">
        <v>21</v>
      </c>
      <c r="I15" s="19" t="s">
        <v>24</v>
      </c>
      <c r="J15" s="40">
        <v>0</v>
      </c>
      <c r="K15" s="39"/>
      <c r="L15" s="19" t="s">
        <v>24</v>
      </c>
      <c r="M15" s="40"/>
      <c r="N15" s="22">
        <f>E15+H15+K15</f>
        <v>42</v>
      </c>
      <c r="O15" s="23">
        <f>G15+J15+M15</f>
        <v>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136</v>
      </c>
      <c r="D16" s="50" t="s">
        <v>63</v>
      </c>
      <c r="E16" s="39">
        <v>21</v>
      </c>
      <c r="F16" s="19" t="s">
        <v>24</v>
      </c>
      <c r="G16" s="40">
        <v>0</v>
      </c>
      <c r="H16" s="39">
        <v>21</v>
      </c>
      <c r="I16" s="19" t="s">
        <v>24</v>
      </c>
      <c r="J16" s="40">
        <v>0</v>
      </c>
      <c r="K16" s="39"/>
      <c r="L16" s="19" t="s">
        <v>24</v>
      </c>
      <c r="M16" s="40"/>
      <c r="N16" s="22">
        <f>E16+H16+K16</f>
        <v>42</v>
      </c>
      <c r="O16" s="23">
        <f>G16+J16+M16</f>
        <v>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Jiskra Nejdek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336</v>
      </c>
      <c r="O18" s="26">
        <f t="shared" si="5"/>
        <v>0</v>
      </c>
      <c r="P18" s="25">
        <f t="shared" si="5"/>
        <v>16</v>
      </c>
      <c r="Q18" s="27">
        <f t="shared" si="5"/>
        <v>0</v>
      </c>
      <c r="R18" s="25">
        <f t="shared" si="5"/>
        <v>8</v>
      </c>
      <c r="S18" s="26">
        <f t="shared" si="5"/>
        <v>0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227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204</v>
      </c>
      <c r="T4" s="274"/>
    </row>
    <row r="5" spans="2:20" ht="19.5" customHeight="1">
      <c r="B5" s="6" t="s">
        <v>4</v>
      </c>
      <c r="C5" s="44"/>
      <c r="D5" s="277" t="s">
        <v>62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49</v>
      </c>
      <c r="T5" s="283"/>
    </row>
    <row r="6" spans="2:20" ht="19.5" customHeight="1" thickBot="1">
      <c r="B6" s="8" t="s">
        <v>5</v>
      </c>
      <c r="C6" s="9"/>
      <c r="D6" s="284" t="s">
        <v>259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SKB Český Krumlov B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255</v>
      </c>
      <c r="D9" s="51" t="s">
        <v>261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256</v>
      </c>
      <c r="D10" s="50" t="s">
        <v>238</v>
      </c>
      <c r="E10" s="39">
        <v>21</v>
      </c>
      <c r="F10" s="19" t="s">
        <v>24</v>
      </c>
      <c r="G10" s="40">
        <v>13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257</v>
      </c>
      <c r="D11" s="50" t="s">
        <v>63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258</v>
      </c>
      <c r="D12" s="50" t="s">
        <v>240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17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167</v>
      </c>
      <c r="E13" s="39">
        <v>21</v>
      </c>
      <c r="F13" s="19" t="s">
        <v>24</v>
      </c>
      <c r="G13" s="40">
        <v>10</v>
      </c>
      <c r="H13" s="39">
        <v>21</v>
      </c>
      <c r="I13" s="19" t="s">
        <v>24</v>
      </c>
      <c r="J13" s="40">
        <v>15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253</v>
      </c>
      <c r="D14" s="50" t="s">
        <v>254</v>
      </c>
      <c r="E14" s="39">
        <v>12</v>
      </c>
      <c r="F14" s="19" t="s">
        <v>24</v>
      </c>
      <c r="G14" s="40">
        <v>21</v>
      </c>
      <c r="H14" s="39">
        <v>16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148</v>
      </c>
      <c r="D15" s="50" t="s">
        <v>242</v>
      </c>
      <c r="E15" s="39">
        <v>21</v>
      </c>
      <c r="F15" s="19" t="s">
        <v>24</v>
      </c>
      <c r="G15" s="40">
        <v>19</v>
      </c>
      <c r="H15" s="39">
        <v>21</v>
      </c>
      <c r="I15" s="19" t="s">
        <v>24</v>
      </c>
      <c r="J15" s="40">
        <v>12</v>
      </c>
      <c r="K15" s="39"/>
      <c r="L15" s="19" t="s">
        <v>24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48</v>
      </c>
      <c r="D16" s="50" t="s">
        <v>59</v>
      </c>
      <c r="E16" s="39">
        <v>21</v>
      </c>
      <c r="F16" s="19" t="s">
        <v>24</v>
      </c>
      <c r="G16" s="40">
        <v>19</v>
      </c>
      <c r="H16" s="39">
        <v>21</v>
      </c>
      <c r="I16" s="19" t="s">
        <v>24</v>
      </c>
      <c r="J16" s="40">
        <v>19</v>
      </c>
      <c r="K16" s="39"/>
      <c r="L16" s="19" t="s">
        <v>24</v>
      </c>
      <c r="M16" s="40"/>
      <c r="N16" s="22">
        <f>E16+H16+K16</f>
        <v>42</v>
      </c>
      <c r="O16" s="23">
        <f>G16+J16+M16</f>
        <v>38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USK Plzeň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322</v>
      </c>
      <c r="O18" s="26">
        <f t="shared" si="5"/>
        <v>218</v>
      </c>
      <c r="P18" s="25">
        <f t="shared" si="5"/>
        <v>14</v>
      </c>
      <c r="Q18" s="27">
        <f t="shared" si="5"/>
        <v>2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01" customWidth="1"/>
    <col min="2" max="2" width="1.875" style="101" customWidth="1"/>
    <col min="3" max="3" width="18.875" style="101" customWidth="1"/>
    <col min="4" max="4" width="2.625" style="106" customWidth="1"/>
    <col min="5" max="5" width="21.125" style="101" customWidth="1"/>
    <col min="6" max="6" width="6.125" style="117" customWidth="1"/>
    <col min="7" max="7" width="2.875" style="101" customWidth="1"/>
    <col min="8" max="8" width="17.25390625" style="101" customWidth="1"/>
    <col min="9" max="9" width="2.625" style="101" customWidth="1"/>
    <col min="10" max="10" width="21.375" style="101" customWidth="1"/>
    <col min="11" max="11" width="6.125" style="101" customWidth="1"/>
    <col min="12" max="12" width="2.875" style="101" customWidth="1"/>
    <col min="13" max="16384" width="9.125" style="101" customWidth="1"/>
  </cols>
  <sheetData>
    <row r="1" ht="5.25" customHeight="1"/>
    <row r="2" spans="2:11" ht="23.25">
      <c r="B2" s="260" t="s">
        <v>73</v>
      </c>
      <c r="C2" s="260"/>
      <c r="D2" s="260"/>
      <c r="E2" s="260"/>
      <c r="F2" s="260"/>
      <c r="G2" s="260"/>
      <c r="H2" s="260"/>
      <c r="I2" s="260"/>
      <c r="J2" s="260"/>
      <c r="K2" s="260"/>
    </row>
    <row r="3" spans="2:11" ht="8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1" ht="16.5" customHeight="1">
      <c r="B4" s="102"/>
      <c r="C4" s="258" t="s">
        <v>74</v>
      </c>
      <c r="D4" s="258"/>
      <c r="E4" s="258"/>
      <c r="F4" s="258"/>
      <c r="G4" s="258"/>
      <c r="H4" s="258"/>
      <c r="I4" s="258"/>
      <c r="J4" s="258"/>
      <c r="K4" s="258"/>
    </row>
    <row r="5" spans="2:11" ht="10.5" customHeight="1">
      <c r="B5" s="102"/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" customHeight="1">
      <c r="B6" s="104"/>
      <c r="C6" s="259" t="s">
        <v>67</v>
      </c>
      <c r="D6" s="259"/>
      <c r="E6" s="259"/>
      <c r="F6" s="105"/>
      <c r="G6" s="105"/>
      <c r="H6" s="259" t="s">
        <v>68</v>
      </c>
      <c r="I6" s="259"/>
      <c r="J6" s="259"/>
      <c r="K6" s="106"/>
    </row>
    <row r="7" spans="2:11" ht="12" customHeight="1">
      <c r="B7" s="107"/>
      <c r="C7" s="108" t="s">
        <v>75</v>
      </c>
      <c r="D7" s="109" t="s">
        <v>69</v>
      </c>
      <c r="E7" s="110" t="s">
        <v>76</v>
      </c>
      <c r="F7" s="111" t="s">
        <v>192</v>
      </c>
      <c r="G7" s="119"/>
      <c r="H7" s="108" t="s">
        <v>75</v>
      </c>
      <c r="I7" s="109" t="s">
        <v>69</v>
      </c>
      <c r="J7" s="110" t="s">
        <v>52</v>
      </c>
      <c r="K7" s="111" t="s">
        <v>84</v>
      </c>
    </row>
    <row r="8" spans="2:11" ht="12">
      <c r="B8" s="107"/>
      <c r="C8" s="108" t="s">
        <v>29</v>
      </c>
      <c r="D8" s="109" t="s">
        <v>69</v>
      </c>
      <c r="E8" s="110" t="s">
        <v>77</v>
      </c>
      <c r="F8" s="111" t="s">
        <v>137</v>
      </c>
      <c r="G8" s="120"/>
      <c r="H8" s="108" t="s">
        <v>76</v>
      </c>
      <c r="I8" s="109" t="s">
        <v>69</v>
      </c>
      <c r="J8" s="110" t="s">
        <v>77</v>
      </c>
      <c r="K8" s="111" t="s">
        <v>149</v>
      </c>
    </row>
    <row r="9" spans="2:11" ht="12">
      <c r="B9" s="107"/>
      <c r="C9" s="108" t="s">
        <v>79</v>
      </c>
      <c r="D9" s="109" t="s">
        <v>69</v>
      </c>
      <c r="E9" s="106" t="s">
        <v>60</v>
      </c>
      <c r="F9" s="111" t="s">
        <v>149</v>
      </c>
      <c r="G9" s="120"/>
      <c r="H9" s="108" t="s">
        <v>29</v>
      </c>
      <c r="I9" s="109" t="s">
        <v>69</v>
      </c>
      <c r="J9" s="106" t="s">
        <v>60</v>
      </c>
      <c r="K9" s="111" t="s">
        <v>138</v>
      </c>
    </row>
    <row r="10" spans="2:11" ht="12">
      <c r="B10" s="107"/>
      <c r="C10" s="108" t="s">
        <v>52</v>
      </c>
      <c r="D10" s="109" t="s">
        <v>69</v>
      </c>
      <c r="E10" s="106" t="s">
        <v>62</v>
      </c>
      <c r="F10" s="111" t="s">
        <v>149</v>
      </c>
      <c r="G10" s="120"/>
      <c r="H10" s="108" t="s">
        <v>79</v>
      </c>
      <c r="I10" s="109" t="s">
        <v>69</v>
      </c>
      <c r="J10" s="106" t="s">
        <v>62</v>
      </c>
      <c r="K10" s="111" t="s">
        <v>202</v>
      </c>
    </row>
    <row r="11" spans="2:11" ht="10.5" customHeight="1">
      <c r="B11" s="107"/>
      <c r="C11" s="108"/>
      <c r="D11" s="109"/>
      <c r="E11" s="110"/>
      <c r="F11" s="112"/>
      <c r="G11" s="120"/>
      <c r="H11" s="108"/>
      <c r="I11" s="109"/>
      <c r="J11" s="106"/>
      <c r="K11" s="106"/>
    </row>
    <row r="12" spans="2:11" ht="16.5" customHeight="1">
      <c r="B12" s="102"/>
      <c r="C12" s="258" t="s">
        <v>78</v>
      </c>
      <c r="D12" s="258"/>
      <c r="E12" s="258"/>
      <c r="F12" s="258"/>
      <c r="G12" s="258"/>
      <c r="H12" s="258"/>
      <c r="I12" s="258"/>
      <c r="J12" s="258"/>
      <c r="K12" s="258"/>
    </row>
    <row r="13" spans="2:11" ht="10.5" customHeight="1">
      <c r="B13" s="102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1" ht="12" customHeight="1">
      <c r="B14" s="113"/>
      <c r="C14" s="259" t="s">
        <v>67</v>
      </c>
      <c r="D14" s="259"/>
      <c r="E14" s="259"/>
      <c r="F14" s="105"/>
      <c r="G14" s="105"/>
      <c r="H14" s="259" t="s">
        <v>68</v>
      </c>
      <c r="I14" s="259"/>
      <c r="J14" s="259"/>
      <c r="K14" s="106"/>
    </row>
    <row r="15" spans="2:11" ht="12">
      <c r="B15" s="107"/>
      <c r="C15" s="108" t="s">
        <v>79</v>
      </c>
      <c r="D15" s="109" t="s">
        <v>69</v>
      </c>
      <c r="E15" s="110" t="s">
        <v>75</v>
      </c>
      <c r="F15" s="111" t="s">
        <v>219</v>
      </c>
      <c r="G15" s="119"/>
      <c r="H15" s="108" t="s">
        <v>77</v>
      </c>
      <c r="I15" s="109" t="s">
        <v>69</v>
      </c>
      <c r="J15" s="110" t="s">
        <v>79</v>
      </c>
      <c r="K15" s="111" t="s">
        <v>84</v>
      </c>
    </row>
    <row r="16" spans="2:11" ht="12" customHeight="1">
      <c r="B16" s="107"/>
      <c r="C16" s="108" t="s">
        <v>77</v>
      </c>
      <c r="D16" s="109" t="s">
        <v>69</v>
      </c>
      <c r="E16" s="110" t="s">
        <v>52</v>
      </c>
      <c r="F16" s="111" t="s">
        <v>231</v>
      </c>
      <c r="G16" s="112"/>
      <c r="H16" s="108" t="s">
        <v>75</v>
      </c>
      <c r="I16" s="109" t="s">
        <v>69</v>
      </c>
      <c r="J16" s="110" t="s">
        <v>29</v>
      </c>
      <c r="K16" s="111" t="s">
        <v>84</v>
      </c>
    </row>
    <row r="17" spans="2:11" ht="12">
      <c r="B17" s="107"/>
      <c r="C17" s="108" t="s">
        <v>76</v>
      </c>
      <c r="D17" s="109" t="s">
        <v>69</v>
      </c>
      <c r="E17" s="106" t="s">
        <v>60</v>
      </c>
      <c r="F17" s="111" t="s">
        <v>260</v>
      </c>
      <c r="G17" s="112"/>
      <c r="H17" s="108" t="s">
        <v>52</v>
      </c>
      <c r="I17" s="109" t="s">
        <v>69</v>
      </c>
      <c r="J17" s="106" t="s">
        <v>60</v>
      </c>
      <c r="K17" s="111" t="s">
        <v>149</v>
      </c>
    </row>
    <row r="18" spans="2:11" ht="12">
      <c r="B18" s="107"/>
      <c r="C18" s="108" t="s">
        <v>29</v>
      </c>
      <c r="D18" s="109" t="s">
        <v>69</v>
      </c>
      <c r="E18" s="106" t="s">
        <v>62</v>
      </c>
      <c r="F18" s="111" t="s">
        <v>243</v>
      </c>
      <c r="G18" s="112"/>
      <c r="H18" s="108" t="s">
        <v>76</v>
      </c>
      <c r="I18" s="109" t="s">
        <v>69</v>
      </c>
      <c r="J18" s="106" t="s">
        <v>62</v>
      </c>
      <c r="K18" s="111" t="s">
        <v>260</v>
      </c>
    </row>
    <row r="19" spans="2:11" ht="10.5" customHeight="1">
      <c r="B19" s="107"/>
      <c r="C19" s="108"/>
      <c r="D19" s="114"/>
      <c r="E19" s="110"/>
      <c r="F19" s="115"/>
      <c r="G19" s="112"/>
      <c r="H19" s="108"/>
      <c r="I19" s="114"/>
      <c r="J19" s="110"/>
      <c r="K19" s="106"/>
    </row>
    <row r="20" spans="2:11" ht="16.5" customHeight="1">
      <c r="B20" s="102"/>
      <c r="C20" s="258" t="s">
        <v>80</v>
      </c>
      <c r="D20" s="258"/>
      <c r="E20" s="258"/>
      <c r="F20" s="258"/>
      <c r="G20" s="258"/>
      <c r="H20" s="258"/>
      <c r="I20" s="258"/>
      <c r="J20" s="258"/>
      <c r="K20" s="258"/>
    </row>
    <row r="21" spans="2:11" ht="10.5" customHeight="1">
      <c r="B21" s="102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 ht="12" customHeight="1">
      <c r="B22" s="113"/>
      <c r="C22" s="259" t="s">
        <v>67</v>
      </c>
      <c r="D22" s="259"/>
      <c r="E22" s="259"/>
      <c r="F22" s="105"/>
      <c r="G22" s="105"/>
      <c r="H22" s="259"/>
      <c r="I22" s="259"/>
      <c r="J22" s="259"/>
      <c r="K22" s="106"/>
    </row>
    <row r="23" spans="2:11" ht="12">
      <c r="B23" s="107"/>
      <c r="C23" s="108" t="s">
        <v>52</v>
      </c>
      <c r="D23" s="109" t="s">
        <v>69</v>
      </c>
      <c r="E23" s="110" t="s">
        <v>29</v>
      </c>
      <c r="F23" s="111" t="s">
        <v>192</v>
      </c>
      <c r="G23" s="119"/>
      <c r="H23" s="108"/>
      <c r="I23" s="109"/>
      <c r="J23" s="106"/>
      <c r="K23" s="106"/>
    </row>
    <row r="24" spans="2:11" ht="12">
      <c r="B24" s="107"/>
      <c r="C24" s="108" t="s">
        <v>79</v>
      </c>
      <c r="D24" s="109" t="s">
        <v>69</v>
      </c>
      <c r="E24" s="110" t="s">
        <v>76</v>
      </c>
      <c r="F24" s="111" t="s">
        <v>219</v>
      </c>
      <c r="G24" s="112"/>
      <c r="H24" s="108"/>
      <c r="I24" s="109"/>
      <c r="J24" s="106"/>
      <c r="K24" s="106"/>
    </row>
    <row r="25" spans="2:11" ht="12">
      <c r="B25" s="107"/>
      <c r="C25" s="108" t="s">
        <v>77</v>
      </c>
      <c r="D25" s="109" t="s">
        <v>69</v>
      </c>
      <c r="E25" s="110" t="s">
        <v>75</v>
      </c>
      <c r="F25" s="111" t="s">
        <v>262</v>
      </c>
      <c r="G25" s="112"/>
      <c r="H25" s="108"/>
      <c r="I25" s="109"/>
      <c r="J25" s="106"/>
      <c r="K25" s="106"/>
    </row>
    <row r="26" spans="2:11" ht="12">
      <c r="B26" s="107"/>
      <c r="C26" s="108" t="s">
        <v>62</v>
      </c>
      <c r="D26" s="109" t="s">
        <v>69</v>
      </c>
      <c r="E26" s="106" t="s">
        <v>60</v>
      </c>
      <c r="F26" s="111" t="s">
        <v>297</v>
      </c>
      <c r="G26" s="112"/>
      <c r="H26" s="108"/>
      <c r="I26" s="109"/>
      <c r="J26" s="106"/>
      <c r="K26" s="106"/>
    </row>
    <row r="27" spans="2:10" s="106" customFormat="1" ht="10.5" customHeight="1">
      <c r="B27" s="107"/>
      <c r="C27" s="108"/>
      <c r="D27" s="114"/>
      <c r="E27" s="116"/>
      <c r="F27" s="112"/>
      <c r="G27" s="112"/>
      <c r="H27" s="108"/>
      <c r="I27" s="114"/>
      <c r="J27" s="110"/>
    </row>
    <row r="28" spans="2:11" ht="16.5" customHeight="1">
      <c r="B28" s="102"/>
      <c r="C28" s="258" t="s">
        <v>81</v>
      </c>
      <c r="D28" s="258"/>
      <c r="E28" s="258"/>
      <c r="F28" s="258"/>
      <c r="G28" s="258"/>
      <c r="H28" s="258"/>
      <c r="I28" s="258"/>
      <c r="J28" s="258"/>
      <c r="K28" s="258"/>
    </row>
    <row r="29" spans="2:11" ht="10.5" customHeight="1">
      <c r="B29" s="102"/>
      <c r="C29" s="103"/>
      <c r="D29" s="103"/>
      <c r="E29" s="103"/>
      <c r="F29" s="103"/>
      <c r="G29" s="103"/>
      <c r="H29" s="108"/>
      <c r="I29" s="103"/>
      <c r="J29" s="103"/>
      <c r="K29" s="103"/>
    </row>
    <row r="30" spans="2:11" ht="12" customHeight="1">
      <c r="B30" s="113"/>
      <c r="C30" s="259" t="s">
        <v>67</v>
      </c>
      <c r="D30" s="259"/>
      <c r="E30" s="259"/>
      <c r="F30" s="105"/>
      <c r="G30" s="105"/>
      <c r="H30" s="259" t="s">
        <v>68</v>
      </c>
      <c r="I30" s="259"/>
      <c r="J30" s="259"/>
      <c r="K30" s="106"/>
    </row>
    <row r="31" spans="2:11" ht="12">
      <c r="B31" s="107"/>
      <c r="C31" s="108" t="s">
        <v>79</v>
      </c>
      <c r="D31" s="109" t="s">
        <v>69</v>
      </c>
      <c r="E31" s="110" t="s">
        <v>52</v>
      </c>
      <c r="F31" s="111" t="s">
        <v>262</v>
      </c>
      <c r="G31" s="112"/>
      <c r="H31" s="108" t="s">
        <v>52</v>
      </c>
      <c r="I31" s="109" t="s">
        <v>69</v>
      </c>
      <c r="J31" s="110" t="s">
        <v>76</v>
      </c>
      <c r="K31" s="111" t="s">
        <v>149</v>
      </c>
    </row>
    <row r="32" spans="2:11" ht="12">
      <c r="B32" s="107"/>
      <c r="C32" s="108" t="s">
        <v>76</v>
      </c>
      <c r="D32" s="109" t="s">
        <v>69</v>
      </c>
      <c r="E32" s="110" t="s">
        <v>29</v>
      </c>
      <c r="F32" s="111" t="s">
        <v>138</v>
      </c>
      <c r="G32" s="112"/>
      <c r="H32" s="108" t="s">
        <v>29</v>
      </c>
      <c r="I32" s="109" t="s">
        <v>69</v>
      </c>
      <c r="J32" s="110" t="s">
        <v>79</v>
      </c>
      <c r="K32" s="111" t="s">
        <v>192</v>
      </c>
    </row>
    <row r="33" spans="2:11" ht="12.75" customHeight="1">
      <c r="B33" s="107"/>
      <c r="C33" s="108" t="s">
        <v>75</v>
      </c>
      <c r="D33" s="109" t="s">
        <v>69</v>
      </c>
      <c r="E33" s="106" t="s">
        <v>60</v>
      </c>
      <c r="F33" s="111" t="s">
        <v>365</v>
      </c>
      <c r="G33" s="117"/>
      <c r="H33" s="108" t="s">
        <v>82</v>
      </c>
      <c r="I33" s="109" t="s">
        <v>69</v>
      </c>
      <c r="J33" s="106" t="s">
        <v>60</v>
      </c>
      <c r="K33" s="111" t="s">
        <v>260</v>
      </c>
    </row>
    <row r="34" spans="2:11" ht="12.75" customHeight="1">
      <c r="B34" s="107"/>
      <c r="C34" s="108" t="s">
        <v>82</v>
      </c>
      <c r="D34" s="109" t="s">
        <v>69</v>
      </c>
      <c r="E34" s="106" t="s">
        <v>62</v>
      </c>
      <c r="F34" s="111" t="s">
        <v>192</v>
      </c>
      <c r="G34" s="117"/>
      <c r="H34" s="108" t="s">
        <v>75</v>
      </c>
      <c r="I34" s="109" t="s">
        <v>69</v>
      </c>
      <c r="J34" s="106" t="s">
        <v>62</v>
      </c>
      <c r="K34" s="111" t="s">
        <v>260</v>
      </c>
    </row>
    <row r="35" spans="2:11" ht="12.75" customHeight="1">
      <c r="B35" s="107"/>
      <c r="C35" s="256" t="s">
        <v>83</v>
      </c>
      <c r="D35" s="256"/>
      <c r="E35" s="256"/>
      <c r="G35" s="117"/>
      <c r="H35" s="256" t="s">
        <v>83</v>
      </c>
      <c r="I35" s="256"/>
      <c r="J35" s="256"/>
      <c r="K35" s="106"/>
    </row>
    <row r="36" spans="2:10" s="106" customFormat="1" ht="12">
      <c r="B36" s="107"/>
      <c r="C36" s="118"/>
      <c r="D36" s="114"/>
      <c r="E36" s="110"/>
      <c r="F36" s="108"/>
      <c r="G36" s="117"/>
      <c r="H36" s="257"/>
      <c r="I36" s="257"/>
      <c r="J36" s="257"/>
    </row>
    <row r="37" spans="3:11" ht="12" customHeight="1">
      <c r="C37" s="106"/>
      <c r="E37" s="106"/>
      <c r="G37" s="106"/>
      <c r="H37" s="106"/>
      <c r="I37" s="106"/>
      <c r="J37" s="106"/>
      <c r="K37" s="106"/>
    </row>
    <row r="38" spans="3:11" ht="12">
      <c r="C38" s="106"/>
      <c r="E38" s="106"/>
      <c r="G38" s="106"/>
      <c r="H38" s="106"/>
      <c r="I38" s="106"/>
      <c r="J38" s="106"/>
      <c r="K38" s="106"/>
    </row>
    <row r="39" spans="3:11" ht="12">
      <c r="C39" s="106"/>
      <c r="E39" s="106"/>
      <c r="G39" s="106"/>
      <c r="H39" s="106"/>
      <c r="I39" s="106"/>
      <c r="J39" s="106"/>
      <c r="K39" s="106"/>
    </row>
    <row r="40" spans="3:11" ht="12">
      <c r="C40" s="106"/>
      <c r="E40" s="106"/>
      <c r="G40" s="106"/>
      <c r="H40" s="106"/>
      <c r="I40" s="106"/>
      <c r="J40" s="106"/>
      <c r="K40" s="106"/>
    </row>
    <row r="41" spans="3:11" ht="12">
      <c r="C41" s="106"/>
      <c r="E41" s="106"/>
      <c r="G41" s="106"/>
      <c r="H41" s="106"/>
      <c r="I41" s="106"/>
      <c r="J41" s="106"/>
      <c r="K41" s="106"/>
    </row>
  </sheetData>
  <sheetProtection password="CC26" sheet="1"/>
  <mergeCells count="16">
    <mergeCell ref="B2:K2"/>
    <mergeCell ref="C4:K4"/>
    <mergeCell ref="C6:E6"/>
    <mergeCell ref="H6:J6"/>
    <mergeCell ref="C12:K12"/>
    <mergeCell ref="C14:E14"/>
    <mergeCell ref="H14:J14"/>
    <mergeCell ref="C35:E35"/>
    <mergeCell ref="H35:J35"/>
    <mergeCell ref="H36:J36"/>
    <mergeCell ref="C20:K20"/>
    <mergeCell ref="C22:E22"/>
    <mergeCell ref="H22:J22"/>
    <mergeCell ref="C28:K28"/>
    <mergeCell ref="C30:E30"/>
    <mergeCell ref="H30:J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29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204</v>
      </c>
      <c r="T4" s="298"/>
    </row>
    <row r="5" spans="2:20" ht="19.5" customHeight="1">
      <c r="B5" s="127" t="s">
        <v>4</v>
      </c>
      <c r="C5" s="129"/>
      <c r="D5" s="305" t="s">
        <v>62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307" t="s">
        <v>205</v>
      </c>
      <c r="T5" s="307"/>
    </row>
    <row r="6" spans="2:20" ht="19.5" customHeight="1" thickBot="1">
      <c r="B6" s="130" t="s">
        <v>5</v>
      </c>
      <c r="C6" s="131"/>
      <c r="D6" s="300" t="s">
        <v>33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216" t="s">
        <v>43</v>
      </c>
      <c r="T6" s="135" t="s">
        <v>27</v>
      </c>
    </row>
    <row r="7" spans="2:20" ht="24.75" customHeight="1">
      <c r="B7" s="136"/>
      <c r="C7" s="137" t="str">
        <f>D4</f>
        <v>BKV Plzeň</v>
      </c>
      <c r="D7" s="137" t="str">
        <f>D5</f>
        <v>SKB Český Krumlov B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235</v>
      </c>
      <c r="D9" s="147" t="s">
        <v>236</v>
      </c>
      <c r="E9" s="148">
        <v>20</v>
      </c>
      <c r="F9" s="149" t="s">
        <v>24</v>
      </c>
      <c r="G9" s="150">
        <v>22</v>
      </c>
      <c r="H9" s="148">
        <v>13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33</v>
      </c>
      <c r="O9" s="152">
        <f aca="true" t="shared" si="1" ref="O9:O17">G9+J9+M9</f>
        <v>43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 aca="true" t="shared" si="4" ref="R9:S17">IF(P9=2,1,0)</f>
        <v>0</v>
      </c>
      <c r="S9" s="156">
        <f t="shared" si="4"/>
        <v>1</v>
      </c>
      <c r="T9" s="157"/>
    </row>
    <row r="10" spans="2:20" ht="30" customHeight="1">
      <c r="B10" s="145" t="s">
        <v>23</v>
      </c>
      <c r="C10" s="146" t="s">
        <v>237</v>
      </c>
      <c r="D10" s="146" t="s">
        <v>238</v>
      </c>
      <c r="E10" s="148">
        <v>21</v>
      </c>
      <c r="F10" s="154" t="s">
        <v>24</v>
      </c>
      <c r="G10" s="150">
        <v>17</v>
      </c>
      <c r="H10" s="148">
        <v>17</v>
      </c>
      <c r="I10" s="154" t="s">
        <v>24</v>
      </c>
      <c r="J10" s="150">
        <v>21</v>
      </c>
      <c r="K10" s="148">
        <v>21</v>
      </c>
      <c r="L10" s="154" t="s">
        <v>24</v>
      </c>
      <c r="M10" s="150">
        <v>14</v>
      </c>
      <c r="N10" s="151">
        <f t="shared" si="0"/>
        <v>59</v>
      </c>
      <c r="O10" s="152">
        <f t="shared" si="1"/>
        <v>52</v>
      </c>
      <c r="P10" s="153">
        <f t="shared" si="2"/>
        <v>2</v>
      </c>
      <c r="Q10" s="154">
        <f t="shared" si="3"/>
        <v>1</v>
      </c>
      <c r="R10" s="158">
        <f t="shared" si="4"/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63</v>
      </c>
      <c r="D11" s="146" t="s">
        <v>63</v>
      </c>
      <c r="E11" s="148">
        <v>0</v>
      </c>
      <c r="F11" s="154" t="s">
        <v>24</v>
      </c>
      <c r="G11" s="150">
        <v>0</v>
      </c>
      <c r="H11" s="148">
        <v>0</v>
      </c>
      <c r="I11" s="154" t="s">
        <v>24</v>
      </c>
      <c r="J11" s="150">
        <v>0</v>
      </c>
      <c r="K11" s="148"/>
      <c r="L11" s="154" t="s">
        <v>24</v>
      </c>
      <c r="M11" s="150"/>
      <c r="N11" s="151">
        <f t="shared" si="0"/>
        <v>0</v>
      </c>
      <c r="O11" s="152">
        <f t="shared" si="1"/>
        <v>0</v>
      </c>
      <c r="P11" s="153">
        <f t="shared" si="2"/>
        <v>0</v>
      </c>
      <c r="Q11" s="154">
        <f t="shared" si="3"/>
        <v>0</v>
      </c>
      <c r="R11" s="158">
        <f t="shared" si="4"/>
        <v>0</v>
      </c>
      <c r="S11" s="156">
        <f t="shared" si="4"/>
        <v>0</v>
      </c>
      <c r="T11" s="157"/>
    </row>
    <row r="12" spans="2:20" ht="30" customHeight="1">
      <c r="B12" s="145" t="s">
        <v>21</v>
      </c>
      <c r="C12" s="146" t="s">
        <v>239</v>
      </c>
      <c r="D12" s="146" t="s">
        <v>240</v>
      </c>
      <c r="E12" s="148">
        <v>11</v>
      </c>
      <c r="F12" s="154" t="s">
        <v>24</v>
      </c>
      <c r="G12" s="150">
        <v>21</v>
      </c>
      <c r="H12" s="148">
        <v>15</v>
      </c>
      <c r="I12" s="154" t="s">
        <v>24</v>
      </c>
      <c r="J12" s="150">
        <v>21</v>
      </c>
      <c r="K12" s="148"/>
      <c r="L12" s="154" t="s">
        <v>24</v>
      </c>
      <c r="M12" s="150"/>
      <c r="N12" s="151">
        <f t="shared" si="0"/>
        <v>26</v>
      </c>
      <c r="O12" s="152">
        <f t="shared" si="1"/>
        <v>42</v>
      </c>
      <c r="P12" s="153">
        <f t="shared" si="2"/>
        <v>0</v>
      </c>
      <c r="Q12" s="154">
        <f t="shared" si="3"/>
        <v>2</v>
      </c>
      <c r="R12" s="158">
        <f t="shared" si="4"/>
        <v>0</v>
      </c>
      <c r="S12" s="156">
        <f t="shared" si="4"/>
        <v>1</v>
      </c>
      <c r="T12" s="157"/>
    </row>
    <row r="13" spans="2:20" ht="30" customHeight="1">
      <c r="B13" s="145" t="s">
        <v>20</v>
      </c>
      <c r="C13" s="146" t="s">
        <v>119</v>
      </c>
      <c r="D13" s="146" t="s">
        <v>167</v>
      </c>
      <c r="E13" s="148">
        <v>21</v>
      </c>
      <c r="F13" s="154" t="s">
        <v>24</v>
      </c>
      <c r="G13" s="150">
        <v>16</v>
      </c>
      <c r="H13" s="148">
        <v>16</v>
      </c>
      <c r="I13" s="154" t="s">
        <v>24</v>
      </c>
      <c r="J13" s="150">
        <v>21</v>
      </c>
      <c r="K13" s="148">
        <v>14</v>
      </c>
      <c r="L13" s="154" t="s">
        <v>24</v>
      </c>
      <c r="M13" s="150">
        <v>21</v>
      </c>
      <c r="N13" s="151">
        <f t="shared" si="0"/>
        <v>51</v>
      </c>
      <c r="O13" s="152">
        <f t="shared" si="1"/>
        <v>58</v>
      </c>
      <c r="P13" s="153">
        <f t="shared" si="2"/>
        <v>1</v>
      </c>
      <c r="Q13" s="154">
        <f t="shared" si="3"/>
        <v>2</v>
      </c>
      <c r="R13" s="158">
        <f t="shared" si="4"/>
        <v>0</v>
      </c>
      <c r="S13" s="156">
        <f t="shared" si="4"/>
        <v>1</v>
      </c>
      <c r="T13" s="157"/>
    </row>
    <row r="14" spans="2:20" ht="30" customHeight="1">
      <c r="B14" s="145" t="s">
        <v>19</v>
      </c>
      <c r="C14" s="146" t="s">
        <v>133</v>
      </c>
      <c r="D14" s="146" t="s">
        <v>241</v>
      </c>
      <c r="E14" s="148">
        <v>15</v>
      </c>
      <c r="F14" s="154" t="s">
        <v>24</v>
      </c>
      <c r="G14" s="150">
        <v>21</v>
      </c>
      <c r="H14" s="148">
        <v>15</v>
      </c>
      <c r="I14" s="154" t="s">
        <v>24</v>
      </c>
      <c r="J14" s="150">
        <v>21</v>
      </c>
      <c r="K14" s="148"/>
      <c r="L14" s="154" t="s">
        <v>24</v>
      </c>
      <c r="M14" s="150"/>
      <c r="N14" s="151">
        <f t="shared" si="0"/>
        <v>30</v>
      </c>
      <c r="O14" s="152">
        <f t="shared" si="1"/>
        <v>42</v>
      </c>
      <c r="P14" s="153">
        <f t="shared" si="2"/>
        <v>0</v>
      </c>
      <c r="Q14" s="154">
        <f t="shared" si="3"/>
        <v>2</v>
      </c>
      <c r="R14" s="158">
        <f t="shared" si="4"/>
        <v>0</v>
      </c>
      <c r="S14" s="156">
        <f t="shared" si="4"/>
        <v>1</v>
      </c>
      <c r="T14" s="157"/>
    </row>
    <row r="15" spans="2:20" ht="30" customHeight="1">
      <c r="B15" s="145" t="s">
        <v>25</v>
      </c>
      <c r="C15" s="146" t="s">
        <v>208</v>
      </c>
      <c r="D15" s="146" t="s">
        <v>242</v>
      </c>
      <c r="E15" s="148">
        <v>22</v>
      </c>
      <c r="F15" s="154" t="s">
        <v>24</v>
      </c>
      <c r="G15" s="150">
        <v>20</v>
      </c>
      <c r="H15" s="148">
        <v>21</v>
      </c>
      <c r="I15" s="154" t="s">
        <v>24</v>
      </c>
      <c r="J15" s="150">
        <v>13</v>
      </c>
      <c r="K15" s="148"/>
      <c r="L15" s="154" t="s">
        <v>24</v>
      </c>
      <c r="M15" s="150"/>
      <c r="N15" s="151">
        <f t="shared" si="0"/>
        <v>43</v>
      </c>
      <c r="O15" s="152">
        <f t="shared" si="1"/>
        <v>33</v>
      </c>
      <c r="P15" s="153">
        <f t="shared" si="2"/>
        <v>2</v>
      </c>
      <c r="Q15" s="154">
        <f t="shared" si="3"/>
        <v>0</v>
      </c>
      <c r="R15" s="158">
        <f t="shared" si="4"/>
        <v>1</v>
      </c>
      <c r="S15" s="156">
        <f t="shared" si="4"/>
        <v>0</v>
      </c>
      <c r="T15" s="157"/>
    </row>
    <row r="16" spans="2:20" ht="30" customHeight="1">
      <c r="B16" s="145" t="s">
        <v>18</v>
      </c>
      <c r="C16" s="146" t="s">
        <v>123</v>
      </c>
      <c r="D16" s="146" t="s">
        <v>59</v>
      </c>
      <c r="E16" s="148">
        <v>14</v>
      </c>
      <c r="F16" s="154" t="s">
        <v>24</v>
      </c>
      <c r="G16" s="150">
        <v>21</v>
      </c>
      <c r="H16" s="148">
        <v>7</v>
      </c>
      <c r="I16" s="154" t="s">
        <v>24</v>
      </c>
      <c r="J16" s="150">
        <v>21</v>
      </c>
      <c r="K16" s="148"/>
      <c r="L16" s="154" t="s">
        <v>24</v>
      </c>
      <c r="M16" s="150"/>
      <c r="N16" s="151">
        <f t="shared" si="0"/>
        <v>21</v>
      </c>
      <c r="O16" s="152">
        <f t="shared" si="1"/>
        <v>42</v>
      </c>
      <c r="P16" s="153">
        <f t="shared" si="2"/>
        <v>0</v>
      </c>
      <c r="Q16" s="154">
        <f t="shared" si="3"/>
        <v>2</v>
      </c>
      <c r="R16" s="158">
        <f t="shared" si="4"/>
        <v>0</v>
      </c>
      <c r="S16" s="156">
        <f t="shared" si="4"/>
        <v>1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SKB Český Krumlov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263</v>
      </c>
      <c r="O18" s="172">
        <f t="shared" si="5"/>
        <v>312</v>
      </c>
      <c r="P18" s="171">
        <f t="shared" si="5"/>
        <v>5</v>
      </c>
      <c r="Q18" s="173">
        <f t="shared" si="5"/>
        <v>11</v>
      </c>
      <c r="R18" s="171">
        <f t="shared" si="5"/>
        <v>2</v>
      </c>
      <c r="S18" s="172">
        <f t="shared" si="5"/>
        <v>5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77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204</v>
      </c>
      <c r="T4" s="274"/>
    </row>
    <row r="5" spans="2:20" ht="19.5" customHeight="1">
      <c r="B5" s="6" t="s">
        <v>4</v>
      </c>
      <c r="C5" s="44"/>
      <c r="D5" s="277" t="s">
        <v>52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221</v>
      </c>
      <c r="T5" s="283"/>
    </row>
    <row r="6" spans="2:20" ht="19.5" customHeight="1" thickBot="1">
      <c r="B6" s="8" t="s">
        <v>5</v>
      </c>
      <c r="C6" s="9"/>
      <c r="D6" s="284" t="s">
        <v>223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Doubravka A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125</v>
      </c>
      <c r="D9" s="51" t="s">
        <v>232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16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230</v>
      </c>
      <c r="D10" s="50" t="s">
        <v>63</v>
      </c>
      <c r="E10" s="39">
        <v>0</v>
      </c>
      <c r="F10" s="19" t="s">
        <v>24</v>
      </c>
      <c r="G10" s="40">
        <v>0</v>
      </c>
      <c r="H10" s="39">
        <v>0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0</v>
      </c>
      <c r="O10" s="23">
        <f t="shared" si="1"/>
        <v>0</v>
      </c>
      <c r="P10" s="24">
        <f t="shared" si="2"/>
        <v>0</v>
      </c>
      <c r="Q10" s="19">
        <f t="shared" si="3"/>
        <v>0</v>
      </c>
      <c r="R10" s="35">
        <f aca="true" t="shared" si="4" ref="R10:S17">IF(P10=2,1,0)</f>
        <v>0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229</v>
      </c>
      <c r="D11" s="50" t="s">
        <v>233</v>
      </c>
      <c r="E11" s="39">
        <v>23</v>
      </c>
      <c r="F11" s="19" t="s">
        <v>24</v>
      </c>
      <c r="G11" s="40">
        <v>21</v>
      </c>
      <c r="H11" s="39">
        <v>23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46</v>
      </c>
      <c r="O11" s="23">
        <f t="shared" si="1"/>
        <v>42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228</v>
      </c>
      <c r="D12" s="50" t="s">
        <v>234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14</v>
      </c>
      <c r="K12" s="39">
        <v>21</v>
      </c>
      <c r="L12" s="19" t="s">
        <v>24</v>
      </c>
      <c r="M12" s="40">
        <v>10</v>
      </c>
      <c r="N12" s="22">
        <f t="shared" si="0"/>
        <v>60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132</v>
      </c>
      <c r="D13" s="50" t="s">
        <v>91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9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23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134</v>
      </c>
      <c r="D14" s="50" t="s">
        <v>224</v>
      </c>
      <c r="E14" s="39">
        <v>21</v>
      </c>
      <c r="F14" s="19" t="s">
        <v>24</v>
      </c>
      <c r="G14" s="40">
        <v>8</v>
      </c>
      <c r="H14" s="39">
        <v>21</v>
      </c>
      <c r="I14" s="19" t="s">
        <v>24</v>
      </c>
      <c r="J14" s="40">
        <v>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17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222</v>
      </c>
      <c r="D15" s="50" t="s">
        <v>225</v>
      </c>
      <c r="E15" s="39">
        <v>18</v>
      </c>
      <c r="F15" s="19" t="s">
        <v>24</v>
      </c>
      <c r="G15" s="40">
        <v>21</v>
      </c>
      <c r="H15" s="39">
        <v>18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136</v>
      </c>
      <c r="D16" s="50" t="s">
        <v>92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17</v>
      </c>
      <c r="K16" s="39"/>
      <c r="L16" s="19" t="s">
        <v>24</v>
      </c>
      <c r="M16" s="40"/>
      <c r="N16" s="22">
        <f>E16+H16+K16</f>
        <v>42</v>
      </c>
      <c r="O16" s="23">
        <f>G16+J16+M16</f>
        <v>34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Jiskra Nejdek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310</v>
      </c>
      <c r="O18" s="26">
        <f t="shared" si="5"/>
        <v>237</v>
      </c>
      <c r="P18" s="25">
        <f t="shared" si="5"/>
        <v>12</v>
      </c>
      <c r="Q18" s="27">
        <f t="shared" si="5"/>
        <v>3</v>
      </c>
      <c r="R18" s="25">
        <f t="shared" si="5"/>
        <v>6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251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226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150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204</v>
      </c>
      <c r="T4" s="298"/>
    </row>
    <row r="5" spans="2:20" ht="19.5" customHeight="1">
      <c r="B5" s="127" t="s">
        <v>4</v>
      </c>
      <c r="C5" s="129"/>
      <c r="D5" s="305" t="s">
        <v>75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307" t="s">
        <v>205</v>
      </c>
      <c r="T5" s="307"/>
    </row>
    <row r="6" spans="2:20" ht="19.5" customHeight="1" thickBot="1">
      <c r="B6" s="130" t="s">
        <v>5</v>
      </c>
      <c r="C6" s="131"/>
      <c r="D6" s="300" t="s">
        <v>33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43</v>
      </c>
      <c r="T6" s="135" t="s">
        <v>27</v>
      </c>
    </row>
    <row r="7" spans="2:20" ht="24.75" customHeight="1">
      <c r="B7" s="136"/>
      <c r="C7" s="137" t="str">
        <f>D4</f>
        <v>TJ Bílá Hora </v>
      </c>
      <c r="D7" s="137" t="str">
        <f>D5</f>
        <v>BA Plzeň B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153</v>
      </c>
      <c r="D9" s="147" t="s">
        <v>212</v>
      </c>
      <c r="E9" s="148">
        <v>17</v>
      </c>
      <c r="F9" s="149" t="s">
        <v>24</v>
      </c>
      <c r="G9" s="150">
        <v>21</v>
      </c>
      <c r="H9" s="148">
        <v>18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35</v>
      </c>
      <c r="O9" s="152">
        <f aca="true" t="shared" si="1" ref="O9:O17">G9+J9+M9</f>
        <v>42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>IF(P9=2,1,0)</f>
        <v>0</v>
      </c>
      <c r="S9" s="156">
        <f>IF(Q9=2,1,0)</f>
        <v>1</v>
      </c>
      <c r="T9" s="157"/>
    </row>
    <row r="10" spans="2:20" ht="30" customHeight="1">
      <c r="B10" s="145" t="s">
        <v>23</v>
      </c>
      <c r="C10" s="146" t="s">
        <v>63</v>
      </c>
      <c r="D10" s="146" t="s">
        <v>211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51">
        <f t="shared" si="0"/>
        <v>0</v>
      </c>
      <c r="O10" s="152">
        <f t="shared" si="1"/>
        <v>42</v>
      </c>
      <c r="P10" s="153">
        <f t="shared" si="2"/>
        <v>0</v>
      </c>
      <c r="Q10" s="154">
        <f t="shared" si="3"/>
        <v>2</v>
      </c>
      <c r="R10" s="158">
        <f aca="true" t="shared" si="4" ref="R10:S17">IF(P10=2,1,0)</f>
        <v>0</v>
      </c>
      <c r="S10" s="156">
        <f t="shared" si="4"/>
        <v>1</v>
      </c>
      <c r="T10" s="157"/>
    </row>
    <row r="11" spans="2:20" ht="30" customHeight="1">
      <c r="B11" s="145" t="s">
        <v>22</v>
      </c>
      <c r="C11" s="146" t="s">
        <v>217</v>
      </c>
      <c r="D11" s="146" t="s">
        <v>210</v>
      </c>
      <c r="E11" s="148">
        <v>13</v>
      </c>
      <c r="F11" s="154" t="s">
        <v>24</v>
      </c>
      <c r="G11" s="150">
        <v>21</v>
      </c>
      <c r="H11" s="148">
        <v>15</v>
      </c>
      <c r="I11" s="154" t="s">
        <v>24</v>
      </c>
      <c r="J11" s="150">
        <v>21</v>
      </c>
      <c r="K11" s="148"/>
      <c r="L11" s="154" t="s">
        <v>24</v>
      </c>
      <c r="M11" s="150"/>
      <c r="N11" s="151">
        <f t="shared" si="0"/>
        <v>28</v>
      </c>
      <c r="O11" s="152">
        <f t="shared" si="1"/>
        <v>42</v>
      </c>
      <c r="P11" s="153">
        <f t="shared" si="2"/>
        <v>0</v>
      </c>
      <c r="Q11" s="154">
        <f t="shared" si="3"/>
        <v>2</v>
      </c>
      <c r="R11" s="158">
        <f t="shared" si="4"/>
        <v>0</v>
      </c>
      <c r="S11" s="156">
        <f t="shared" si="4"/>
        <v>1</v>
      </c>
      <c r="T11" s="157"/>
    </row>
    <row r="12" spans="2:20" ht="30" customHeight="1">
      <c r="B12" s="145" t="s">
        <v>21</v>
      </c>
      <c r="C12" s="146" t="s">
        <v>218</v>
      </c>
      <c r="D12" s="146" t="s">
        <v>209</v>
      </c>
      <c r="E12" s="148">
        <v>7</v>
      </c>
      <c r="F12" s="154" t="s">
        <v>24</v>
      </c>
      <c r="G12" s="150">
        <v>21</v>
      </c>
      <c r="H12" s="148">
        <v>4</v>
      </c>
      <c r="I12" s="154" t="s">
        <v>24</v>
      </c>
      <c r="J12" s="150">
        <v>21</v>
      </c>
      <c r="K12" s="148"/>
      <c r="L12" s="154" t="s">
        <v>24</v>
      </c>
      <c r="M12" s="150"/>
      <c r="N12" s="151">
        <f t="shared" si="0"/>
        <v>11</v>
      </c>
      <c r="O12" s="152">
        <f t="shared" si="1"/>
        <v>42</v>
      </c>
      <c r="P12" s="153">
        <f t="shared" si="2"/>
        <v>0</v>
      </c>
      <c r="Q12" s="154">
        <f t="shared" si="3"/>
        <v>2</v>
      </c>
      <c r="R12" s="158">
        <f t="shared" si="4"/>
        <v>0</v>
      </c>
      <c r="S12" s="156">
        <f t="shared" si="4"/>
        <v>1</v>
      </c>
      <c r="T12" s="157"/>
    </row>
    <row r="13" spans="2:20" ht="30" customHeight="1">
      <c r="B13" s="145" t="s">
        <v>20</v>
      </c>
      <c r="C13" s="146" t="s">
        <v>159</v>
      </c>
      <c r="D13" s="146" t="s">
        <v>65</v>
      </c>
      <c r="E13" s="148">
        <v>19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23</v>
      </c>
      <c r="K13" s="148"/>
      <c r="L13" s="154" t="s">
        <v>24</v>
      </c>
      <c r="M13" s="150"/>
      <c r="N13" s="151">
        <f t="shared" si="0"/>
        <v>40</v>
      </c>
      <c r="O13" s="152">
        <f t="shared" si="1"/>
        <v>44</v>
      </c>
      <c r="P13" s="153">
        <f t="shared" si="2"/>
        <v>0</v>
      </c>
      <c r="Q13" s="154">
        <f t="shared" si="3"/>
        <v>2</v>
      </c>
      <c r="R13" s="158">
        <f t="shared" si="4"/>
        <v>0</v>
      </c>
      <c r="S13" s="156">
        <f t="shared" si="4"/>
        <v>1</v>
      </c>
      <c r="T13" s="157"/>
    </row>
    <row r="14" spans="2:20" ht="30" customHeight="1">
      <c r="B14" s="145" t="s">
        <v>19</v>
      </c>
      <c r="C14" s="146" t="s">
        <v>215</v>
      </c>
      <c r="D14" s="146" t="s">
        <v>90</v>
      </c>
      <c r="E14" s="148">
        <v>15</v>
      </c>
      <c r="F14" s="154" t="s">
        <v>24</v>
      </c>
      <c r="G14" s="150">
        <v>21</v>
      </c>
      <c r="H14" s="148">
        <v>20</v>
      </c>
      <c r="I14" s="154" t="s">
        <v>24</v>
      </c>
      <c r="J14" s="150">
        <v>22</v>
      </c>
      <c r="K14" s="148"/>
      <c r="L14" s="154" t="s">
        <v>24</v>
      </c>
      <c r="M14" s="150"/>
      <c r="N14" s="151">
        <f t="shared" si="0"/>
        <v>35</v>
      </c>
      <c r="O14" s="152">
        <f t="shared" si="1"/>
        <v>43</v>
      </c>
      <c r="P14" s="153">
        <f t="shared" si="2"/>
        <v>0</v>
      </c>
      <c r="Q14" s="154">
        <f t="shared" si="3"/>
        <v>2</v>
      </c>
      <c r="R14" s="158">
        <f t="shared" si="4"/>
        <v>0</v>
      </c>
      <c r="S14" s="156">
        <f t="shared" si="4"/>
        <v>1</v>
      </c>
      <c r="T14" s="157"/>
    </row>
    <row r="15" spans="2:20" ht="30" customHeight="1">
      <c r="B15" s="145" t="s">
        <v>25</v>
      </c>
      <c r="C15" s="146" t="s">
        <v>216</v>
      </c>
      <c r="D15" s="146" t="s">
        <v>207</v>
      </c>
      <c r="E15" s="148">
        <v>4</v>
      </c>
      <c r="F15" s="154" t="s">
        <v>24</v>
      </c>
      <c r="G15" s="150">
        <v>21</v>
      </c>
      <c r="H15" s="148">
        <v>9</v>
      </c>
      <c r="I15" s="154" t="s">
        <v>24</v>
      </c>
      <c r="J15" s="150">
        <v>21</v>
      </c>
      <c r="K15" s="148"/>
      <c r="L15" s="154" t="s">
        <v>24</v>
      </c>
      <c r="M15" s="150"/>
      <c r="N15" s="151">
        <f>E15+H15+K15</f>
        <v>13</v>
      </c>
      <c r="O15" s="152">
        <f>G15+J15+M15</f>
        <v>42</v>
      </c>
      <c r="P15" s="153">
        <f>IF(E15&gt;G15,1,0)+IF(H15&gt;J15,1,0)+IF(K15&gt;M15,1,0)</f>
        <v>0</v>
      </c>
      <c r="Q15" s="154">
        <f>IF(E15&lt;G15,1,0)+IF(H15&lt;J15,1,0)+IF(K15&lt;M15,1,0)</f>
        <v>2</v>
      </c>
      <c r="R15" s="158">
        <f>IF(P15=2,1,0)</f>
        <v>0</v>
      </c>
      <c r="S15" s="156">
        <f>IF(Q15=2,1,0)</f>
        <v>1</v>
      </c>
      <c r="T15" s="157"/>
    </row>
    <row r="16" spans="2:20" ht="30" customHeight="1">
      <c r="B16" s="145" t="s">
        <v>18</v>
      </c>
      <c r="C16" s="146" t="s">
        <v>162</v>
      </c>
      <c r="D16" s="146" t="s">
        <v>88</v>
      </c>
      <c r="E16" s="148">
        <v>16</v>
      </c>
      <c r="F16" s="154" t="s">
        <v>24</v>
      </c>
      <c r="G16" s="150">
        <v>21</v>
      </c>
      <c r="H16" s="148">
        <v>9</v>
      </c>
      <c r="I16" s="154" t="s">
        <v>24</v>
      </c>
      <c r="J16" s="150">
        <v>21</v>
      </c>
      <c r="K16" s="148"/>
      <c r="L16" s="154" t="s">
        <v>24</v>
      </c>
      <c r="M16" s="150"/>
      <c r="N16" s="151">
        <f>E16+H16+K16</f>
        <v>25</v>
      </c>
      <c r="O16" s="152">
        <f>G16+J16+M16</f>
        <v>42</v>
      </c>
      <c r="P16" s="153">
        <f>IF(E16&gt;G16,1,0)+IF(H16&gt;J16,1,0)+IF(K16&gt;M16,1,0)</f>
        <v>0</v>
      </c>
      <c r="Q16" s="154">
        <f>IF(E16&lt;G16,1,0)+IF(H16&lt;J16,1,0)+IF(K16&lt;M16,1,0)</f>
        <v>2</v>
      </c>
      <c r="R16" s="158">
        <f>IF(P16=2,1,0)</f>
        <v>0</v>
      </c>
      <c r="S16" s="156">
        <f>IF(Q16=2,1,0)</f>
        <v>1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187</v>
      </c>
      <c r="O18" s="172">
        <f t="shared" si="5"/>
        <v>339</v>
      </c>
      <c r="P18" s="171">
        <f t="shared" si="5"/>
        <v>0</v>
      </c>
      <c r="Q18" s="173">
        <f t="shared" si="5"/>
        <v>16</v>
      </c>
      <c r="R18" s="171">
        <f t="shared" si="5"/>
        <v>0</v>
      </c>
      <c r="S18" s="172">
        <f t="shared" si="5"/>
        <v>8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75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182</v>
      </c>
      <c r="T4" s="298"/>
    </row>
    <row r="5" spans="2:20" ht="19.5" customHeight="1">
      <c r="B5" s="127" t="s">
        <v>4</v>
      </c>
      <c r="C5" s="129"/>
      <c r="D5" s="305" t="s">
        <v>76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183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28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USK Plzeň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193</v>
      </c>
      <c r="D9" s="147" t="s">
        <v>194</v>
      </c>
      <c r="E9" s="148">
        <v>18</v>
      </c>
      <c r="F9" s="149" t="s">
        <v>24</v>
      </c>
      <c r="G9" s="150">
        <v>21</v>
      </c>
      <c r="H9" s="148">
        <v>14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32</v>
      </c>
      <c r="O9" s="152">
        <f aca="true" t="shared" si="1" ref="O9:O17">G9+J9+M9</f>
        <v>42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>IF(P9=2,1,0)</f>
        <v>0</v>
      </c>
      <c r="S9" s="156">
        <f>IF(Q9=2,1,0)</f>
        <v>1</v>
      </c>
      <c r="T9" s="157" t="s">
        <v>184</v>
      </c>
    </row>
    <row r="10" spans="2:20" ht="30" customHeight="1">
      <c r="B10" s="145" t="s">
        <v>23</v>
      </c>
      <c r="C10" s="146" t="s">
        <v>185</v>
      </c>
      <c r="D10" s="146" t="s">
        <v>186</v>
      </c>
      <c r="E10" s="148">
        <v>21</v>
      </c>
      <c r="F10" s="154" t="s">
        <v>24</v>
      </c>
      <c r="G10" s="150">
        <v>23</v>
      </c>
      <c r="H10" s="148">
        <v>21</v>
      </c>
      <c r="I10" s="154" t="s">
        <v>24</v>
      </c>
      <c r="J10" s="150">
        <v>13</v>
      </c>
      <c r="K10" s="148">
        <v>21</v>
      </c>
      <c r="L10" s="154" t="s">
        <v>24</v>
      </c>
      <c r="M10" s="150">
        <v>12</v>
      </c>
      <c r="N10" s="151">
        <f t="shared" si="0"/>
        <v>63</v>
      </c>
      <c r="O10" s="152">
        <f t="shared" si="1"/>
        <v>48</v>
      </c>
      <c r="P10" s="153">
        <f t="shared" si="2"/>
        <v>2</v>
      </c>
      <c r="Q10" s="154">
        <f t="shared" si="3"/>
        <v>1</v>
      </c>
      <c r="R10" s="158">
        <f aca="true" t="shared" si="4" ref="R10:S17">IF(P10=2,1,0)</f>
        <v>1</v>
      </c>
      <c r="S10" s="156">
        <f t="shared" si="4"/>
        <v>0</v>
      </c>
      <c r="T10" s="157" t="s">
        <v>48</v>
      </c>
    </row>
    <row r="11" spans="2:20" ht="30" customHeight="1">
      <c r="B11" s="145" t="s">
        <v>22</v>
      </c>
      <c r="C11" s="146" t="s">
        <v>63</v>
      </c>
      <c r="D11" s="146" t="s">
        <v>195</v>
      </c>
      <c r="E11" s="148">
        <v>0</v>
      </c>
      <c r="F11" s="154" t="s">
        <v>24</v>
      </c>
      <c r="G11" s="150">
        <v>21</v>
      </c>
      <c r="H11" s="148">
        <v>0</v>
      </c>
      <c r="I11" s="154" t="s">
        <v>24</v>
      </c>
      <c r="J11" s="150">
        <v>21</v>
      </c>
      <c r="K11" s="148"/>
      <c r="L11" s="154" t="s">
        <v>24</v>
      </c>
      <c r="M11" s="150"/>
      <c r="N11" s="151">
        <f t="shared" si="0"/>
        <v>0</v>
      </c>
      <c r="O11" s="152">
        <f t="shared" si="1"/>
        <v>42</v>
      </c>
      <c r="P11" s="153">
        <f t="shared" si="2"/>
        <v>0</v>
      </c>
      <c r="Q11" s="154">
        <f t="shared" si="3"/>
        <v>2</v>
      </c>
      <c r="R11" s="158">
        <f t="shared" si="4"/>
        <v>0</v>
      </c>
      <c r="S11" s="156">
        <f t="shared" si="4"/>
        <v>1</v>
      </c>
      <c r="T11" s="157"/>
    </row>
    <row r="12" spans="2:20" ht="30" customHeight="1">
      <c r="B12" s="145" t="s">
        <v>21</v>
      </c>
      <c r="C12" s="146" t="s">
        <v>197</v>
      </c>
      <c r="D12" s="146" t="s">
        <v>196</v>
      </c>
      <c r="E12" s="148">
        <v>21</v>
      </c>
      <c r="F12" s="154" t="s">
        <v>24</v>
      </c>
      <c r="G12" s="150">
        <v>19</v>
      </c>
      <c r="H12" s="148">
        <v>21</v>
      </c>
      <c r="I12" s="154" t="s">
        <v>24</v>
      </c>
      <c r="J12" s="150">
        <v>15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34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 t="s">
        <v>88</v>
      </c>
    </row>
    <row r="13" spans="2:20" ht="30" customHeight="1">
      <c r="B13" s="145" t="s">
        <v>20</v>
      </c>
      <c r="C13" s="146" t="s">
        <v>65</v>
      </c>
      <c r="D13" s="146" t="s">
        <v>47</v>
      </c>
      <c r="E13" s="148">
        <v>9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16</v>
      </c>
      <c r="K13" s="148">
        <v>21</v>
      </c>
      <c r="L13" s="154" t="s">
        <v>24</v>
      </c>
      <c r="M13" s="150">
        <v>5</v>
      </c>
      <c r="N13" s="151">
        <f t="shared" si="0"/>
        <v>51</v>
      </c>
      <c r="O13" s="152">
        <f t="shared" si="1"/>
        <v>42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 t="s">
        <v>187</v>
      </c>
    </row>
    <row r="14" spans="2:20" ht="30" customHeight="1">
      <c r="B14" s="145" t="s">
        <v>19</v>
      </c>
      <c r="C14" s="146" t="s">
        <v>188</v>
      </c>
      <c r="D14" s="146" t="s">
        <v>147</v>
      </c>
      <c r="E14" s="148">
        <v>21</v>
      </c>
      <c r="F14" s="154" t="s">
        <v>24</v>
      </c>
      <c r="G14" s="150">
        <v>8</v>
      </c>
      <c r="H14" s="148">
        <v>19</v>
      </c>
      <c r="I14" s="154" t="s">
        <v>24</v>
      </c>
      <c r="J14" s="150">
        <v>21</v>
      </c>
      <c r="K14" s="148">
        <v>21</v>
      </c>
      <c r="L14" s="154" t="s">
        <v>24</v>
      </c>
      <c r="M14" s="150">
        <v>18</v>
      </c>
      <c r="N14" s="151">
        <f t="shared" si="0"/>
        <v>61</v>
      </c>
      <c r="O14" s="152">
        <f t="shared" si="1"/>
        <v>47</v>
      </c>
      <c r="P14" s="153">
        <f t="shared" si="2"/>
        <v>2</v>
      </c>
      <c r="Q14" s="154">
        <f t="shared" si="3"/>
        <v>1</v>
      </c>
      <c r="R14" s="158">
        <f t="shared" si="4"/>
        <v>1</v>
      </c>
      <c r="S14" s="156">
        <f t="shared" si="4"/>
        <v>0</v>
      </c>
      <c r="T14" s="157" t="s">
        <v>89</v>
      </c>
    </row>
    <row r="15" spans="2:20" ht="30" customHeight="1">
      <c r="B15" s="145" t="s">
        <v>25</v>
      </c>
      <c r="C15" s="146" t="s">
        <v>189</v>
      </c>
      <c r="D15" s="146" t="s">
        <v>148</v>
      </c>
      <c r="E15" s="148">
        <v>22</v>
      </c>
      <c r="F15" s="154" t="s">
        <v>24</v>
      </c>
      <c r="G15" s="150">
        <v>20</v>
      </c>
      <c r="H15" s="148">
        <v>21</v>
      </c>
      <c r="I15" s="154" t="s">
        <v>24</v>
      </c>
      <c r="J15" s="150">
        <v>9</v>
      </c>
      <c r="K15" s="148"/>
      <c r="L15" s="154" t="s">
        <v>24</v>
      </c>
      <c r="M15" s="150"/>
      <c r="N15" s="151">
        <f>E15+H15+K15</f>
        <v>43</v>
      </c>
      <c r="O15" s="152">
        <f>G15+J15+M15</f>
        <v>29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 t="s">
        <v>147</v>
      </c>
    </row>
    <row r="16" spans="2:20" ht="30" customHeight="1">
      <c r="B16" s="145" t="s">
        <v>18</v>
      </c>
      <c r="C16" s="146" t="s">
        <v>88</v>
      </c>
      <c r="D16" s="146" t="s">
        <v>190</v>
      </c>
      <c r="E16" s="148">
        <v>21</v>
      </c>
      <c r="F16" s="154" t="s">
        <v>24</v>
      </c>
      <c r="G16" s="150">
        <v>7</v>
      </c>
      <c r="H16" s="148">
        <v>20</v>
      </c>
      <c r="I16" s="154" t="s">
        <v>24</v>
      </c>
      <c r="J16" s="150">
        <v>22</v>
      </c>
      <c r="K16" s="148">
        <v>21</v>
      </c>
      <c r="L16" s="154" t="s">
        <v>24</v>
      </c>
      <c r="M16" s="150">
        <v>11</v>
      </c>
      <c r="N16" s="151">
        <f>E16+H16+K16</f>
        <v>62</v>
      </c>
      <c r="O16" s="152">
        <f>G16+J16+M16</f>
        <v>40</v>
      </c>
      <c r="P16" s="153">
        <f>IF(E16&gt;G16,1,0)+IF(H16&gt;J16,1,0)+IF(K16&gt;M16,1,0)</f>
        <v>2</v>
      </c>
      <c r="Q16" s="154">
        <f>IF(E16&lt;G16,1,0)+IF(H16&lt;J16,1,0)+IF(K16&lt;M16,1,0)</f>
        <v>1</v>
      </c>
      <c r="R16" s="158">
        <f>IF(P16=2,1,0)</f>
        <v>1</v>
      </c>
      <c r="S16" s="156">
        <f>IF(Q16=2,1,0)</f>
        <v>0</v>
      </c>
      <c r="T16" s="157" t="s">
        <v>189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354</v>
      </c>
      <c r="O18" s="172">
        <f t="shared" si="5"/>
        <v>324</v>
      </c>
      <c r="P18" s="171">
        <f t="shared" si="5"/>
        <v>12</v>
      </c>
      <c r="Q18" s="173">
        <f t="shared" si="5"/>
        <v>8</v>
      </c>
      <c r="R18" s="171">
        <f t="shared" si="5"/>
        <v>6</v>
      </c>
      <c r="S18" s="172">
        <f t="shared" si="5"/>
        <v>2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 t="s">
        <v>191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29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109</v>
      </c>
      <c r="T4" s="274"/>
    </row>
    <row r="5" spans="2:20" ht="19.5" customHeight="1">
      <c r="B5" s="6" t="s">
        <v>4</v>
      </c>
      <c r="C5" s="44"/>
      <c r="D5" s="277" t="s">
        <v>77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110</v>
      </c>
      <c r="T5" s="283"/>
    </row>
    <row r="6" spans="2:20" ht="19.5" customHeight="1" thickBot="1">
      <c r="B6" s="8" t="s">
        <v>5</v>
      </c>
      <c r="C6" s="9"/>
      <c r="D6" s="284" t="s">
        <v>31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Jiskra Nejdek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111</v>
      </c>
      <c r="D9" s="51" t="s">
        <v>125</v>
      </c>
      <c r="E9" s="39">
        <v>11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126</v>
      </c>
      <c r="D10" s="50" t="s">
        <v>127</v>
      </c>
      <c r="E10" s="39">
        <v>10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128</v>
      </c>
      <c r="D11" s="50" t="s">
        <v>129</v>
      </c>
      <c r="E11" s="39">
        <v>21</v>
      </c>
      <c r="F11" s="19" t="s">
        <v>24</v>
      </c>
      <c r="G11" s="40">
        <v>17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130</v>
      </c>
      <c r="D12" s="50" t="s">
        <v>131</v>
      </c>
      <c r="E12" s="39">
        <v>15</v>
      </c>
      <c r="F12" s="19" t="s">
        <v>24</v>
      </c>
      <c r="G12" s="40">
        <v>21</v>
      </c>
      <c r="H12" s="39">
        <v>20</v>
      </c>
      <c r="I12" s="19" t="s">
        <v>24</v>
      </c>
      <c r="J12" s="40">
        <v>22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43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132</v>
      </c>
      <c r="E13" s="39">
        <v>21</v>
      </c>
      <c r="F13" s="19" t="s">
        <v>24</v>
      </c>
      <c r="G13" s="40">
        <v>17</v>
      </c>
      <c r="H13" s="39">
        <v>12</v>
      </c>
      <c r="I13" s="19" t="s">
        <v>24</v>
      </c>
      <c r="J13" s="40">
        <v>21</v>
      </c>
      <c r="K13" s="39">
        <v>13</v>
      </c>
      <c r="L13" s="19" t="s">
        <v>24</v>
      </c>
      <c r="M13" s="40">
        <v>21</v>
      </c>
      <c r="N13" s="22">
        <f t="shared" si="0"/>
        <v>46</v>
      </c>
      <c r="O13" s="23">
        <f t="shared" si="1"/>
        <v>59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133</v>
      </c>
      <c r="D14" s="50" t="s">
        <v>134</v>
      </c>
      <c r="E14" s="39">
        <v>17</v>
      </c>
      <c r="F14" s="19" t="s">
        <v>24</v>
      </c>
      <c r="G14" s="40">
        <v>21</v>
      </c>
      <c r="H14" s="39">
        <v>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58</v>
      </c>
      <c r="D15" s="50" t="s">
        <v>135</v>
      </c>
      <c r="E15" s="39">
        <v>21</v>
      </c>
      <c r="F15" s="19" t="s">
        <v>24</v>
      </c>
      <c r="G15" s="40">
        <v>18</v>
      </c>
      <c r="H15" s="39">
        <v>15</v>
      </c>
      <c r="I15" s="19" t="s">
        <v>24</v>
      </c>
      <c r="J15" s="40">
        <v>21</v>
      </c>
      <c r="K15" s="39">
        <v>15</v>
      </c>
      <c r="L15" s="19" t="s">
        <v>24</v>
      </c>
      <c r="M15" s="40">
        <v>21</v>
      </c>
      <c r="N15" s="22">
        <f>E15+H15+K15</f>
        <v>51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53</v>
      </c>
      <c r="D16" s="50" t="s">
        <v>136</v>
      </c>
      <c r="E16" s="39">
        <v>15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Jiskra Nejdek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285</v>
      </c>
      <c r="O18" s="26">
        <f t="shared" si="5"/>
        <v>365</v>
      </c>
      <c r="P18" s="25">
        <f t="shared" si="5"/>
        <v>4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10" sqref="D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150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151</v>
      </c>
      <c r="T4" s="274"/>
    </row>
    <row r="5" spans="2:20" ht="19.5" customHeight="1">
      <c r="B5" s="6" t="s">
        <v>4</v>
      </c>
      <c r="C5" s="44"/>
      <c r="D5" s="277" t="s">
        <v>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152</v>
      </c>
      <c r="T5" s="283"/>
    </row>
    <row r="6" spans="2:20" ht="19.5" customHeight="1" thickBot="1">
      <c r="B6" s="8" t="s">
        <v>5</v>
      </c>
      <c r="C6" s="9"/>
      <c r="D6" s="284" t="s">
        <v>33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TJ Bílá Hora </v>
      </c>
      <c r="D7" s="11" t="str">
        <f>D5</f>
        <v>TJ Sokol České Budějovice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153</v>
      </c>
      <c r="D9" s="51" t="s">
        <v>247</v>
      </c>
      <c r="E9" s="39">
        <v>20</v>
      </c>
      <c r="F9" s="20" t="s">
        <v>24</v>
      </c>
      <c r="G9" s="40">
        <v>22</v>
      </c>
      <c r="H9" s="39">
        <v>21</v>
      </c>
      <c r="I9" s="20" t="s">
        <v>24</v>
      </c>
      <c r="J9" s="40">
        <v>12</v>
      </c>
      <c r="K9" s="39">
        <v>21</v>
      </c>
      <c r="L9" s="20" t="s">
        <v>24</v>
      </c>
      <c r="M9" s="40">
        <v>7</v>
      </c>
      <c r="N9" s="22">
        <f aca="true" t="shared" si="0" ref="N9:N17">E9+H9+K9</f>
        <v>62</v>
      </c>
      <c r="O9" s="23">
        <f aca="true" t="shared" si="1" ref="O9:O17">G9+J9+M9</f>
        <v>41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154</v>
      </c>
      <c r="D10" s="50" t="s">
        <v>114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155</v>
      </c>
      <c r="D11" s="50" t="s">
        <v>156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157</v>
      </c>
      <c r="D12" s="50" t="s">
        <v>158</v>
      </c>
      <c r="E12" s="39">
        <v>7</v>
      </c>
      <c r="F12" s="19" t="s">
        <v>24</v>
      </c>
      <c r="G12" s="40">
        <v>21</v>
      </c>
      <c r="H12" s="39">
        <v>13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159</v>
      </c>
      <c r="D13" s="50" t="s">
        <v>120</v>
      </c>
      <c r="E13" s="39">
        <v>13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160</v>
      </c>
      <c r="D14" s="50" t="s">
        <v>121</v>
      </c>
      <c r="E14" s="39">
        <v>19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161</v>
      </c>
      <c r="D15" s="50" t="s">
        <v>122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13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162</v>
      </c>
      <c r="D16" s="50" t="s">
        <v>124</v>
      </c>
      <c r="E16" s="39">
        <v>15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27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Sokol České Budějovice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246</v>
      </c>
      <c r="O18" s="26">
        <f t="shared" si="5"/>
        <v>301</v>
      </c>
      <c r="P18" s="25">
        <f t="shared" si="5"/>
        <v>6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199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86"/>
      <c r="D3" s="323" t="s">
        <v>50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4" t="s">
        <v>51</v>
      </c>
      <c r="R3" s="324"/>
      <c r="S3" s="325" t="s">
        <v>85</v>
      </c>
      <c r="T3" s="325"/>
    </row>
    <row r="4" spans="2:20" ht="19.5" customHeight="1" thickTop="1">
      <c r="B4" s="127" t="s">
        <v>3</v>
      </c>
      <c r="C4" s="128"/>
      <c r="D4" s="296" t="s">
        <v>52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326" t="s">
        <v>14</v>
      </c>
      <c r="R4" s="326"/>
      <c r="S4" s="327" t="s">
        <v>109</v>
      </c>
      <c r="T4" s="327"/>
    </row>
    <row r="5" spans="2:20" ht="19.5" customHeight="1">
      <c r="B5" s="127" t="s">
        <v>4</v>
      </c>
      <c r="C5" s="187"/>
      <c r="D5" s="329" t="s">
        <v>62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 t="s">
        <v>2</v>
      </c>
      <c r="R5" s="330"/>
      <c r="S5" s="299" t="s">
        <v>179</v>
      </c>
      <c r="T5" s="299"/>
    </row>
    <row r="6" spans="2:20" ht="19.5" customHeight="1" thickBot="1">
      <c r="B6" s="130" t="s">
        <v>5</v>
      </c>
      <c r="C6" s="131"/>
      <c r="D6" s="300" t="s">
        <v>170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88"/>
      <c r="R6" s="189"/>
      <c r="S6" s="190" t="s">
        <v>28</v>
      </c>
      <c r="T6" s="191" t="s">
        <v>27</v>
      </c>
    </row>
    <row r="7" spans="2:20" ht="24.75" customHeight="1">
      <c r="B7" s="136"/>
      <c r="C7" s="137" t="str">
        <f>D4</f>
        <v>TJ Sokol Doubravka A</v>
      </c>
      <c r="D7" s="137" t="str">
        <f>D5</f>
        <v>SKB Český Krumlov B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92"/>
      <c r="O8" s="193"/>
      <c r="P8" s="192"/>
      <c r="Q8" s="193"/>
      <c r="R8" s="192"/>
      <c r="S8" s="193"/>
      <c r="T8" s="194"/>
    </row>
    <row r="9" spans="2:20" ht="30" customHeight="1" thickTop="1">
      <c r="B9" s="145" t="s">
        <v>26</v>
      </c>
      <c r="C9" s="195" t="s">
        <v>171</v>
      </c>
      <c r="D9" s="147" t="s">
        <v>172</v>
      </c>
      <c r="E9" s="148">
        <v>10</v>
      </c>
      <c r="F9" s="149" t="s">
        <v>24</v>
      </c>
      <c r="G9" s="150">
        <v>21</v>
      </c>
      <c r="H9" s="148">
        <v>10</v>
      </c>
      <c r="I9" s="149" t="s">
        <v>24</v>
      </c>
      <c r="J9" s="150">
        <v>21</v>
      </c>
      <c r="K9" s="148"/>
      <c r="L9" s="149" t="s">
        <v>24</v>
      </c>
      <c r="M9" s="150"/>
      <c r="N9" s="196">
        <f aca="true" t="shared" si="0" ref="N9:N17">E9+H9+K9</f>
        <v>20</v>
      </c>
      <c r="O9" s="152">
        <f aca="true" t="shared" si="1" ref="O9:O17">G9+J9+M9</f>
        <v>42</v>
      </c>
      <c r="P9" s="197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98">
        <f aca="true" t="shared" si="4" ref="R9:S17">IF(P9=2,1,0)</f>
        <v>0</v>
      </c>
      <c r="S9" s="156">
        <f t="shared" si="4"/>
        <v>1</v>
      </c>
      <c r="T9" s="199"/>
    </row>
    <row r="10" spans="2:20" ht="30" customHeight="1">
      <c r="B10" s="145" t="s">
        <v>23</v>
      </c>
      <c r="C10" s="195" t="s">
        <v>63</v>
      </c>
      <c r="D10" s="195" t="s">
        <v>173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96">
        <f t="shared" si="0"/>
        <v>0</v>
      </c>
      <c r="O10" s="152">
        <f t="shared" si="1"/>
        <v>42</v>
      </c>
      <c r="P10" s="197">
        <f t="shared" si="2"/>
        <v>0</v>
      </c>
      <c r="Q10" s="154">
        <f t="shared" si="3"/>
        <v>2</v>
      </c>
      <c r="R10" s="200">
        <f t="shared" si="4"/>
        <v>0</v>
      </c>
      <c r="S10" s="156">
        <f t="shared" si="4"/>
        <v>1</v>
      </c>
      <c r="T10" s="199"/>
    </row>
    <row r="11" spans="2:20" ht="30" customHeight="1">
      <c r="B11" s="145" t="s">
        <v>22</v>
      </c>
      <c r="C11" s="195" t="s">
        <v>174</v>
      </c>
      <c r="D11" s="195" t="s">
        <v>175</v>
      </c>
      <c r="E11" s="148">
        <v>21</v>
      </c>
      <c r="F11" s="154" t="s">
        <v>24</v>
      </c>
      <c r="G11" s="150">
        <v>10</v>
      </c>
      <c r="H11" s="148">
        <v>21</v>
      </c>
      <c r="I11" s="154" t="s">
        <v>24</v>
      </c>
      <c r="J11" s="150">
        <v>17</v>
      </c>
      <c r="K11" s="148"/>
      <c r="L11" s="154" t="s">
        <v>24</v>
      </c>
      <c r="M11" s="150"/>
      <c r="N11" s="196">
        <f t="shared" si="0"/>
        <v>42</v>
      </c>
      <c r="O11" s="152">
        <f t="shared" si="1"/>
        <v>27</v>
      </c>
      <c r="P11" s="197">
        <f t="shared" si="2"/>
        <v>2</v>
      </c>
      <c r="Q11" s="154">
        <f t="shared" si="3"/>
        <v>0</v>
      </c>
      <c r="R11" s="200">
        <f t="shared" si="4"/>
        <v>1</v>
      </c>
      <c r="S11" s="156">
        <f t="shared" si="4"/>
        <v>0</v>
      </c>
      <c r="T11" s="199"/>
    </row>
    <row r="12" spans="2:20" ht="30" customHeight="1">
      <c r="B12" s="145" t="s">
        <v>21</v>
      </c>
      <c r="C12" s="195" t="s">
        <v>176</v>
      </c>
      <c r="D12" s="195" t="s">
        <v>177</v>
      </c>
      <c r="E12" s="148">
        <v>17</v>
      </c>
      <c r="F12" s="154" t="s">
        <v>24</v>
      </c>
      <c r="G12" s="150">
        <v>21</v>
      </c>
      <c r="H12" s="148">
        <v>12</v>
      </c>
      <c r="I12" s="154" t="s">
        <v>24</v>
      </c>
      <c r="J12" s="150">
        <v>21</v>
      </c>
      <c r="K12" s="148"/>
      <c r="L12" s="154" t="s">
        <v>24</v>
      </c>
      <c r="M12" s="150"/>
      <c r="N12" s="196">
        <f t="shared" si="0"/>
        <v>29</v>
      </c>
      <c r="O12" s="152">
        <f t="shared" si="1"/>
        <v>42</v>
      </c>
      <c r="P12" s="197">
        <f t="shared" si="2"/>
        <v>0</v>
      </c>
      <c r="Q12" s="154">
        <f t="shared" si="3"/>
        <v>2</v>
      </c>
      <c r="R12" s="200">
        <f t="shared" si="4"/>
        <v>0</v>
      </c>
      <c r="S12" s="156">
        <f t="shared" si="4"/>
        <v>1</v>
      </c>
      <c r="T12" s="199"/>
    </row>
    <row r="13" spans="2:20" ht="30" customHeight="1">
      <c r="B13" s="145" t="s">
        <v>20</v>
      </c>
      <c r="C13" s="195" t="s">
        <v>32</v>
      </c>
      <c r="D13" s="195" t="s">
        <v>167</v>
      </c>
      <c r="E13" s="148">
        <v>21</v>
      </c>
      <c r="F13" s="154" t="s">
        <v>24</v>
      </c>
      <c r="G13" s="150">
        <v>12</v>
      </c>
      <c r="H13" s="148">
        <v>21</v>
      </c>
      <c r="I13" s="154" t="s">
        <v>24</v>
      </c>
      <c r="J13" s="150">
        <v>12</v>
      </c>
      <c r="K13" s="148"/>
      <c r="L13" s="154" t="s">
        <v>24</v>
      </c>
      <c r="M13" s="150"/>
      <c r="N13" s="196">
        <f t="shared" si="0"/>
        <v>42</v>
      </c>
      <c r="O13" s="152">
        <f t="shared" si="1"/>
        <v>24</v>
      </c>
      <c r="P13" s="197">
        <f t="shared" si="2"/>
        <v>2</v>
      </c>
      <c r="Q13" s="154">
        <f t="shared" si="3"/>
        <v>0</v>
      </c>
      <c r="R13" s="200">
        <f t="shared" si="4"/>
        <v>1</v>
      </c>
      <c r="S13" s="156">
        <f t="shared" si="4"/>
        <v>0</v>
      </c>
      <c r="T13" s="199"/>
    </row>
    <row r="14" spans="2:20" ht="30" customHeight="1">
      <c r="B14" s="145" t="s">
        <v>19</v>
      </c>
      <c r="C14" s="195" t="s">
        <v>91</v>
      </c>
      <c r="D14" s="195" t="s">
        <v>168</v>
      </c>
      <c r="E14" s="148">
        <v>21</v>
      </c>
      <c r="F14" s="154" t="s">
        <v>24</v>
      </c>
      <c r="G14" s="150">
        <v>14</v>
      </c>
      <c r="H14" s="148">
        <v>20</v>
      </c>
      <c r="I14" s="154" t="s">
        <v>24</v>
      </c>
      <c r="J14" s="150">
        <v>22</v>
      </c>
      <c r="K14" s="148">
        <v>11</v>
      </c>
      <c r="L14" s="154" t="s">
        <v>24</v>
      </c>
      <c r="M14" s="150">
        <v>21</v>
      </c>
      <c r="N14" s="196">
        <f t="shared" si="0"/>
        <v>52</v>
      </c>
      <c r="O14" s="152">
        <f t="shared" si="1"/>
        <v>57</v>
      </c>
      <c r="P14" s="197">
        <f t="shared" si="2"/>
        <v>1</v>
      </c>
      <c r="Q14" s="154">
        <f t="shared" si="3"/>
        <v>2</v>
      </c>
      <c r="R14" s="200">
        <f t="shared" si="4"/>
        <v>0</v>
      </c>
      <c r="S14" s="156">
        <f t="shared" si="4"/>
        <v>1</v>
      </c>
      <c r="T14" s="199"/>
    </row>
    <row r="15" spans="2:20" ht="30" customHeight="1">
      <c r="B15" s="145" t="s">
        <v>25</v>
      </c>
      <c r="C15" s="195" t="s">
        <v>66</v>
      </c>
      <c r="D15" s="195" t="s">
        <v>61</v>
      </c>
      <c r="E15" s="148">
        <v>21</v>
      </c>
      <c r="F15" s="154" t="s">
        <v>24</v>
      </c>
      <c r="G15" s="150">
        <v>2</v>
      </c>
      <c r="H15" s="148">
        <v>21</v>
      </c>
      <c r="I15" s="154" t="s">
        <v>24</v>
      </c>
      <c r="J15" s="150">
        <v>10</v>
      </c>
      <c r="K15" s="148"/>
      <c r="L15" s="154" t="s">
        <v>24</v>
      </c>
      <c r="M15" s="150"/>
      <c r="N15" s="196">
        <f t="shared" si="0"/>
        <v>42</v>
      </c>
      <c r="O15" s="152">
        <f t="shared" si="1"/>
        <v>12</v>
      </c>
      <c r="P15" s="197">
        <f t="shared" si="2"/>
        <v>2</v>
      </c>
      <c r="Q15" s="154">
        <f t="shared" si="3"/>
        <v>0</v>
      </c>
      <c r="R15" s="200">
        <f t="shared" si="4"/>
        <v>1</v>
      </c>
      <c r="S15" s="156">
        <f t="shared" si="4"/>
        <v>0</v>
      </c>
      <c r="T15" s="199"/>
    </row>
    <row r="16" spans="2:20" ht="30" customHeight="1">
      <c r="B16" s="145" t="s">
        <v>18</v>
      </c>
      <c r="C16" s="195" t="s">
        <v>92</v>
      </c>
      <c r="D16" s="195" t="s">
        <v>59</v>
      </c>
      <c r="E16" s="148">
        <v>19</v>
      </c>
      <c r="F16" s="154" t="s">
        <v>24</v>
      </c>
      <c r="G16" s="150">
        <v>21</v>
      </c>
      <c r="H16" s="148">
        <v>22</v>
      </c>
      <c r="I16" s="154" t="s">
        <v>24</v>
      </c>
      <c r="J16" s="150">
        <v>20</v>
      </c>
      <c r="K16" s="148">
        <v>14</v>
      </c>
      <c r="L16" s="154" t="s">
        <v>24</v>
      </c>
      <c r="M16" s="150">
        <v>21</v>
      </c>
      <c r="N16" s="196">
        <f t="shared" si="0"/>
        <v>55</v>
      </c>
      <c r="O16" s="152">
        <f t="shared" si="1"/>
        <v>62</v>
      </c>
      <c r="P16" s="197">
        <f t="shared" si="2"/>
        <v>1</v>
      </c>
      <c r="Q16" s="154">
        <f t="shared" si="3"/>
        <v>2</v>
      </c>
      <c r="R16" s="200">
        <f t="shared" si="4"/>
        <v>0</v>
      </c>
      <c r="S16" s="156">
        <f t="shared" si="4"/>
        <v>1</v>
      </c>
      <c r="T16" s="199"/>
    </row>
    <row r="17" spans="2:20" ht="30" customHeight="1" thickBot="1">
      <c r="B17" s="159"/>
      <c r="C17" s="201"/>
      <c r="D17" s="201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202">
        <f t="shared" si="0"/>
        <v>0</v>
      </c>
      <c r="O17" s="165">
        <f t="shared" si="1"/>
        <v>0</v>
      </c>
      <c r="P17" s="203">
        <f t="shared" si="2"/>
        <v>0</v>
      </c>
      <c r="Q17" s="162">
        <f t="shared" si="3"/>
        <v>0</v>
      </c>
      <c r="R17" s="204">
        <f t="shared" si="4"/>
        <v>0</v>
      </c>
      <c r="S17" s="168">
        <f t="shared" si="4"/>
        <v>0</v>
      </c>
      <c r="T17" s="205"/>
    </row>
    <row r="18" spans="2:20" ht="34.5" customHeight="1" thickBot="1">
      <c r="B18" s="170" t="s">
        <v>8</v>
      </c>
      <c r="C18" s="328" t="str">
        <f>IF(R18&gt;S18,D4,IF(S18&gt;R18,D5,"remíza"))</f>
        <v>SKB Český Krumlov B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206">
        <f aca="true" t="shared" si="5" ref="N18:S18">SUM(N9:N17)</f>
        <v>282</v>
      </c>
      <c r="O18" s="172">
        <f t="shared" si="5"/>
        <v>308</v>
      </c>
      <c r="P18" s="206">
        <f t="shared" si="5"/>
        <v>8</v>
      </c>
      <c r="Q18" s="207">
        <f t="shared" si="5"/>
        <v>10</v>
      </c>
      <c r="R18" s="206">
        <f t="shared" si="5"/>
        <v>3</v>
      </c>
      <c r="S18" s="172">
        <f t="shared" si="5"/>
        <v>5</v>
      </c>
      <c r="T18" s="208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209" t="s">
        <v>178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2:20" ht="19.5" customHeight="1">
      <c r="B23" s="3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75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86</v>
      </c>
      <c r="T4" s="298"/>
    </row>
    <row r="5" spans="2:20" ht="19.5" customHeight="1">
      <c r="B5" s="127" t="s">
        <v>4</v>
      </c>
      <c r="C5" s="129"/>
      <c r="D5" s="305" t="s">
        <v>52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64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28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TJ Sokol Doubravka A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103</v>
      </c>
      <c r="D9" s="147" t="s">
        <v>108</v>
      </c>
      <c r="E9" s="148">
        <v>21</v>
      </c>
      <c r="F9" s="149" t="s">
        <v>24</v>
      </c>
      <c r="G9" s="150">
        <v>15</v>
      </c>
      <c r="H9" s="148">
        <v>21</v>
      </c>
      <c r="I9" s="149" t="s">
        <v>24</v>
      </c>
      <c r="J9" s="150">
        <v>19</v>
      </c>
      <c r="K9" s="148"/>
      <c r="L9" s="149" t="s">
        <v>24</v>
      </c>
      <c r="M9" s="150"/>
      <c r="N9" s="151">
        <f aca="true" t="shared" si="0" ref="N9:N17">E9+H9+K9</f>
        <v>42</v>
      </c>
      <c r="O9" s="152">
        <f aca="true" t="shared" si="1" ref="O9:O17">G9+J9+M9</f>
        <v>34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>IF(P9=2,1,0)</f>
        <v>1</v>
      </c>
      <c r="S9" s="156">
        <f>IF(Q9=2,1,0)</f>
        <v>0</v>
      </c>
      <c r="T9" s="157" t="s">
        <v>87</v>
      </c>
    </row>
    <row r="10" spans="2:20" ht="30" customHeight="1">
      <c r="B10" s="145" t="s">
        <v>23</v>
      </c>
      <c r="C10" s="146" t="s">
        <v>104</v>
      </c>
      <c r="D10" s="146" t="s">
        <v>63</v>
      </c>
      <c r="E10" s="148">
        <v>21</v>
      </c>
      <c r="F10" s="154" t="s">
        <v>24</v>
      </c>
      <c r="G10" s="150">
        <v>0</v>
      </c>
      <c r="H10" s="148">
        <v>21</v>
      </c>
      <c r="I10" s="154" t="s">
        <v>24</v>
      </c>
      <c r="J10" s="150">
        <v>0</v>
      </c>
      <c r="K10" s="148"/>
      <c r="L10" s="154" t="s">
        <v>24</v>
      </c>
      <c r="M10" s="150"/>
      <c r="N10" s="151">
        <f t="shared" si="0"/>
        <v>42</v>
      </c>
      <c r="O10" s="152">
        <f t="shared" si="1"/>
        <v>0</v>
      </c>
      <c r="P10" s="153">
        <f t="shared" si="2"/>
        <v>2</v>
      </c>
      <c r="Q10" s="154">
        <f t="shared" si="3"/>
        <v>0</v>
      </c>
      <c r="R10" s="158">
        <f aca="true" t="shared" si="4" ref="R10:S17">IF(P10=2,1,0)</f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105</v>
      </c>
      <c r="D11" s="146" t="s">
        <v>102</v>
      </c>
      <c r="E11" s="148">
        <v>21</v>
      </c>
      <c r="F11" s="154" t="s">
        <v>24</v>
      </c>
      <c r="G11" s="150">
        <v>17</v>
      </c>
      <c r="H11" s="148">
        <v>21</v>
      </c>
      <c r="I11" s="154" t="s">
        <v>24</v>
      </c>
      <c r="J11" s="150">
        <v>19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36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 t="s">
        <v>88</v>
      </c>
    </row>
    <row r="12" spans="2:20" ht="30" customHeight="1">
      <c r="B12" s="145" t="s">
        <v>21</v>
      </c>
      <c r="C12" s="146" t="s">
        <v>106</v>
      </c>
      <c r="D12" s="146" t="s">
        <v>107</v>
      </c>
      <c r="E12" s="148">
        <v>21</v>
      </c>
      <c r="F12" s="154" t="s">
        <v>24</v>
      </c>
      <c r="G12" s="150">
        <v>14</v>
      </c>
      <c r="H12" s="148">
        <v>21</v>
      </c>
      <c r="I12" s="154" t="s">
        <v>24</v>
      </c>
      <c r="J12" s="150">
        <v>10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24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 t="s">
        <v>65</v>
      </c>
    </row>
    <row r="13" spans="2:20" ht="30" customHeight="1">
      <c r="B13" s="145" t="s">
        <v>20</v>
      </c>
      <c r="C13" s="146" t="s">
        <v>94</v>
      </c>
      <c r="D13" s="146" t="s">
        <v>101</v>
      </c>
      <c r="E13" s="148">
        <v>21</v>
      </c>
      <c r="F13" s="154" t="s">
        <v>24</v>
      </c>
      <c r="G13" s="150">
        <v>23</v>
      </c>
      <c r="H13" s="148">
        <v>21</v>
      </c>
      <c r="I13" s="154" t="s">
        <v>24</v>
      </c>
      <c r="J13" s="150">
        <v>17</v>
      </c>
      <c r="K13" s="148">
        <v>22</v>
      </c>
      <c r="L13" s="154" t="s">
        <v>24</v>
      </c>
      <c r="M13" s="150">
        <v>20</v>
      </c>
      <c r="N13" s="151">
        <f t="shared" si="0"/>
        <v>64</v>
      </c>
      <c r="O13" s="152">
        <f t="shared" si="1"/>
        <v>60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 t="s">
        <v>89</v>
      </c>
    </row>
    <row r="14" spans="2:20" ht="30" customHeight="1">
      <c r="B14" s="145" t="s">
        <v>19</v>
      </c>
      <c r="C14" s="146" t="s">
        <v>95</v>
      </c>
      <c r="D14" s="146" t="s">
        <v>100</v>
      </c>
      <c r="E14" s="148">
        <v>21</v>
      </c>
      <c r="F14" s="154" t="s">
        <v>24</v>
      </c>
      <c r="G14" s="150">
        <v>14</v>
      </c>
      <c r="H14" s="148">
        <v>21</v>
      </c>
      <c r="I14" s="154" t="s">
        <v>24</v>
      </c>
      <c r="J14" s="150">
        <v>12</v>
      </c>
      <c r="K14" s="148"/>
      <c r="L14" s="154" t="s">
        <v>24</v>
      </c>
      <c r="M14" s="150"/>
      <c r="N14" s="151">
        <f t="shared" si="0"/>
        <v>42</v>
      </c>
      <c r="O14" s="152">
        <f t="shared" si="1"/>
        <v>26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 t="s">
        <v>92</v>
      </c>
    </row>
    <row r="15" spans="2:20" ht="30" customHeight="1">
      <c r="B15" s="145" t="s">
        <v>25</v>
      </c>
      <c r="C15" s="146" t="s">
        <v>96</v>
      </c>
      <c r="D15" s="146" t="s">
        <v>99</v>
      </c>
      <c r="E15" s="148">
        <v>21</v>
      </c>
      <c r="F15" s="154" t="s">
        <v>24</v>
      </c>
      <c r="G15" s="150">
        <v>15</v>
      </c>
      <c r="H15" s="148">
        <v>21</v>
      </c>
      <c r="I15" s="154" t="s">
        <v>24</v>
      </c>
      <c r="J15" s="150">
        <v>11</v>
      </c>
      <c r="K15" s="148"/>
      <c r="L15" s="154" t="s">
        <v>24</v>
      </c>
      <c r="M15" s="150"/>
      <c r="N15" s="151">
        <f>E15+H15+K15</f>
        <v>42</v>
      </c>
      <c r="O15" s="152">
        <f>G15+J15+M15</f>
        <v>26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 t="s">
        <v>91</v>
      </c>
    </row>
    <row r="16" spans="2:20" ht="30" customHeight="1">
      <c r="B16" s="145" t="s">
        <v>18</v>
      </c>
      <c r="C16" s="146" t="s">
        <v>97</v>
      </c>
      <c r="D16" s="146" t="s">
        <v>98</v>
      </c>
      <c r="E16" s="148">
        <v>21</v>
      </c>
      <c r="F16" s="154" t="s">
        <v>24</v>
      </c>
      <c r="G16" s="150">
        <v>10</v>
      </c>
      <c r="H16" s="148">
        <v>21</v>
      </c>
      <c r="I16" s="154" t="s">
        <v>24</v>
      </c>
      <c r="J16" s="150">
        <v>17</v>
      </c>
      <c r="K16" s="148"/>
      <c r="L16" s="154" t="s">
        <v>24</v>
      </c>
      <c r="M16" s="150"/>
      <c r="N16" s="151">
        <f>E16+H16+K16</f>
        <v>42</v>
      </c>
      <c r="O16" s="152">
        <f>G16+J16+M16</f>
        <v>27</v>
      </c>
      <c r="P16" s="153">
        <f>IF(E16&gt;G16,1,0)+IF(H16&gt;J16,1,0)+IF(K16&gt;M16,1,0)</f>
        <v>2</v>
      </c>
      <c r="Q16" s="154">
        <f>IF(E16&lt;G16,1,0)+IF(H16&lt;J16,1,0)+IF(K16&lt;M16,1,0)</f>
        <v>0</v>
      </c>
      <c r="R16" s="158">
        <f>IF(P16=2,1,0)</f>
        <v>1</v>
      </c>
      <c r="S16" s="156">
        <f>IF(Q16=2,1,0)</f>
        <v>0</v>
      </c>
      <c r="T16" s="157" t="s">
        <v>90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358</v>
      </c>
      <c r="O18" s="172">
        <f t="shared" si="5"/>
        <v>233</v>
      </c>
      <c r="P18" s="171">
        <f t="shared" si="5"/>
        <v>16</v>
      </c>
      <c r="Q18" s="173">
        <f t="shared" si="5"/>
        <v>1</v>
      </c>
      <c r="R18" s="171">
        <f t="shared" si="5"/>
        <v>8</v>
      </c>
      <c r="S18" s="172">
        <f t="shared" si="5"/>
        <v>0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 t="s">
        <v>93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150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151</v>
      </c>
      <c r="T4" s="274"/>
    </row>
    <row r="5" spans="2:20" ht="19.5" customHeight="1">
      <c r="B5" s="6" t="s">
        <v>4</v>
      </c>
      <c r="C5" s="44"/>
      <c r="D5" s="277" t="s">
        <v>62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152</v>
      </c>
      <c r="T5" s="283"/>
    </row>
    <row r="6" spans="2:20" ht="19.5" customHeight="1" thickBot="1">
      <c r="B6" s="8" t="s">
        <v>5</v>
      </c>
      <c r="C6" s="9"/>
      <c r="D6" s="284" t="s">
        <v>33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TJ Bílá Hora </v>
      </c>
      <c r="D7" s="11" t="str">
        <f>D5</f>
        <v>SKB Český Krumlov B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153</v>
      </c>
      <c r="D9" s="51" t="s">
        <v>163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154</v>
      </c>
      <c r="D10" s="50" t="s">
        <v>164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155</v>
      </c>
      <c r="D11" s="50" t="s">
        <v>165</v>
      </c>
      <c r="E11" s="39">
        <v>21</v>
      </c>
      <c r="F11" s="19" t="s">
        <v>24</v>
      </c>
      <c r="G11" s="40">
        <v>18</v>
      </c>
      <c r="H11" s="39">
        <v>21</v>
      </c>
      <c r="I11" s="19" t="s">
        <v>24</v>
      </c>
      <c r="J11" s="40">
        <v>11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157</v>
      </c>
      <c r="D12" s="50" t="s">
        <v>166</v>
      </c>
      <c r="E12" s="39">
        <v>13</v>
      </c>
      <c r="F12" s="19" t="s">
        <v>24</v>
      </c>
      <c r="G12" s="40">
        <v>21</v>
      </c>
      <c r="H12" s="39">
        <v>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159</v>
      </c>
      <c r="D13" s="50" t="s">
        <v>167</v>
      </c>
      <c r="E13" s="39">
        <v>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160</v>
      </c>
      <c r="D14" s="50" t="s">
        <v>168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161</v>
      </c>
      <c r="D15" s="50" t="s">
        <v>169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21</v>
      </c>
      <c r="L15" s="19" t="s">
        <v>24</v>
      </c>
      <c r="M15" s="40">
        <v>14</v>
      </c>
      <c r="N15" s="22">
        <f>E15+H15+K15</f>
        <v>60</v>
      </c>
      <c r="O15" s="23">
        <f>G15+J15+M15</f>
        <v>52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162</v>
      </c>
      <c r="D16" s="50" t="s">
        <v>59</v>
      </c>
      <c r="E16" s="39">
        <v>15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remíza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252</v>
      </c>
      <c r="O18" s="26">
        <f t="shared" si="5"/>
        <v>307</v>
      </c>
      <c r="P18" s="25">
        <f t="shared" si="5"/>
        <v>8</v>
      </c>
      <c r="Q18" s="27">
        <f t="shared" si="5"/>
        <v>9</v>
      </c>
      <c r="R18" s="25">
        <f t="shared" si="5"/>
        <v>4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199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201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109</v>
      </c>
      <c r="T4" s="274"/>
    </row>
    <row r="5" spans="2:20" ht="19.5" customHeight="1">
      <c r="B5" s="6" t="s">
        <v>4</v>
      </c>
      <c r="C5" s="44"/>
      <c r="D5" s="277" t="s">
        <v>77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49</v>
      </c>
      <c r="T5" s="283"/>
    </row>
    <row r="6" spans="2:20" ht="19.5" customHeight="1" thickBot="1">
      <c r="B6" s="8" t="s">
        <v>5</v>
      </c>
      <c r="C6" s="9"/>
      <c r="D6" s="284" t="s">
        <v>259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Jiskra Nejdek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139</v>
      </c>
      <c r="D9" s="51" t="s">
        <v>181</v>
      </c>
      <c r="E9" s="39">
        <v>15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140</v>
      </c>
      <c r="D10" s="50" t="s">
        <v>141</v>
      </c>
      <c r="E10" s="39">
        <v>21</v>
      </c>
      <c r="F10" s="19" t="s">
        <v>24</v>
      </c>
      <c r="G10" s="40">
        <v>18</v>
      </c>
      <c r="H10" s="39">
        <v>18</v>
      </c>
      <c r="I10" s="19" t="s">
        <v>24</v>
      </c>
      <c r="J10" s="40">
        <v>21</v>
      </c>
      <c r="K10" s="39">
        <v>15</v>
      </c>
      <c r="L10" s="19" t="s">
        <v>24</v>
      </c>
      <c r="M10" s="40">
        <v>21</v>
      </c>
      <c r="N10" s="22">
        <f t="shared" si="0"/>
        <v>54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142</v>
      </c>
      <c r="D11" s="50" t="s">
        <v>143</v>
      </c>
      <c r="E11" s="39">
        <v>17</v>
      </c>
      <c r="F11" s="19" t="s">
        <v>24</v>
      </c>
      <c r="G11" s="40">
        <v>21</v>
      </c>
      <c r="H11" s="39">
        <v>13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144</v>
      </c>
      <c r="D12" s="50" t="s">
        <v>145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8</v>
      </c>
      <c r="K12" s="39">
        <v>21</v>
      </c>
      <c r="L12" s="19" t="s">
        <v>24</v>
      </c>
      <c r="M12" s="40">
        <v>11</v>
      </c>
      <c r="N12" s="22">
        <f t="shared" si="0"/>
        <v>62</v>
      </c>
      <c r="O12" s="23">
        <f t="shared" si="1"/>
        <v>41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146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147</v>
      </c>
      <c r="D14" s="50" t="s">
        <v>134</v>
      </c>
      <c r="E14" s="39">
        <v>17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148</v>
      </c>
      <c r="D15" s="50" t="s">
        <v>135</v>
      </c>
      <c r="E15" s="39">
        <v>9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48</v>
      </c>
      <c r="D16" s="50" t="s">
        <v>136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18</v>
      </c>
      <c r="K16" s="39">
        <v>21</v>
      </c>
      <c r="L16" s="19" t="s">
        <v>24</v>
      </c>
      <c r="M16" s="40">
        <v>12</v>
      </c>
      <c r="N16" s="22">
        <f>E16+H16+K16</f>
        <v>60</v>
      </c>
      <c r="O16" s="23">
        <f>G16+J16+M16</f>
        <v>51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Jiskra Nejdek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331</v>
      </c>
      <c r="O18" s="26">
        <f t="shared" si="5"/>
        <v>349</v>
      </c>
      <c r="P18" s="25">
        <f t="shared" si="5"/>
        <v>7</v>
      </c>
      <c r="Q18" s="27">
        <f t="shared" si="5"/>
        <v>12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324</v>
      </c>
      <c r="T4" s="274"/>
    </row>
    <row r="5" spans="2:20" ht="19.5" customHeight="1">
      <c r="B5" s="6" t="s">
        <v>4</v>
      </c>
      <c r="C5" s="44"/>
      <c r="D5" s="277" t="s">
        <v>345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346</v>
      </c>
      <c r="T5" s="283"/>
    </row>
    <row r="6" spans="2:20" ht="19.5" customHeight="1" thickBot="1">
      <c r="B6" s="8" t="s">
        <v>5</v>
      </c>
      <c r="C6" s="9"/>
      <c r="D6" s="284" t="s">
        <v>33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180</v>
      </c>
      <c r="T6" s="38" t="s">
        <v>27</v>
      </c>
    </row>
    <row r="7" spans="2:20" ht="24.75" customHeight="1">
      <c r="B7" s="10"/>
      <c r="C7" s="11" t="str">
        <f>D4</f>
        <v>TJ Bílá Hora</v>
      </c>
      <c r="D7" s="11" t="str">
        <f>D5</f>
        <v>TJ Sokol Doubravka A 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153</v>
      </c>
      <c r="D9" s="51" t="s">
        <v>340</v>
      </c>
      <c r="E9" s="39">
        <v>21</v>
      </c>
      <c r="F9" s="20" t="s">
        <v>24</v>
      </c>
      <c r="G9" s="40">
        <v>16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341</v>
      </c>
      <c r="D10" s="50" t="s">
        <v>342</v>
      </c>
      <c r="E10" s="39">
        <v>11</v>
      </c>
      <c r="F10" s="19" t="s">
        <v>24</v>
      </c>
      <c r="G10" s="40">
        <v>21</v>
      </c>
      <c r="H10" s="39">
        <v>10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337</v>
      </c>
      <c r="D11" s="50" t="s">
        <v>233</v>
      </c>
      <c r="E11" s="39">
        <v>20</v>
      </c>
      <c r="F11" s="19" t="s">
        <v>24</v>
      </c>
      <c r="G11" s="40">
        <v>22</v>
      </c>
      <c r="H11" s="39">
        <v>18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38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343</v>
      </c>
      <c r="D12" s="50" t="s">
        <v>252</v>
      </c>
      <c r="E12" s="39">
        <v>17</v>
      </c>
      <c r="F12" s="19" t="s">
        <v>24</v>
      </c>
      <c r="G12" s="40">
        <v>21</v>
      </c>
      <c r="H12" s="39">
        <v>16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159</v>
      </c>
      <c r="D13" s="50" t="s">
        <v>331</v>
      </c>
      <c r="E13" s="39">
        <v>21</v>
      </c>
      <c r="F13" s="19" t="s">
        <v>24</v>
      </c>
      <c r="G13" s="40">
        <v>19</v>
      </c>
      <c r="H13" s="39">
        <v>18</v>
      </c>
      <c r="I13" s="19" t="s">
        <v>24</v>
      </c>
      <c r="J13" s="40">
        <v>21</v>
      </c>
      <c r="K13" s="39">
        <v>7</v>
      </c>
      <c r="L13" s="19" t="s">
        <v>24</v>
      </c>
      <c r="M13" s="40">
        <v>21</v>
      </c>
      <c r="N13" s="22">
        <f t="shared" si="0"/>
        <v>46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160</v>
      </c>
      <c r="D14" s="50" t="s">
        <v>224</v>
      </c>
      <c r="E14" s="39">
        <v>21</v>
      </c>
      <c r="F14" s="19" t="s">
        <v>24</v>
      </c>
      <c r="G14" s="40">
        <v>12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161</v>
      </c>
      <c r="D15" s="50" t="s">
        <v>244</v>
      </c>
      <c r="E15" s="39">
        <v>14</v>
      </c>
      <c r="F15" s="19" t="s">
        <v>24</v>
      </c>
      <c r="G15" s="40">
        <v>21</v>
      </c>
      <c r="H15" s="39">
        <v>12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162</v>
      </c>
      <c r="D16" s="50" t="s">
        <v>92</v>
      </c>
      <c r="E16" s="39">
        <v>9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TJ Sokol Doubravka A 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269</v>
      </c>
      <c r="O18" s="26">
        <f t="shared" si="5"/>
        <v>327</v>
      </c>
      <c r="P18" s="25">
        <f t="shared" si="5"/>
        <v>5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344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29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109</v>
      </c>
      <c r="T4" s="274"/>
    </row>
    <row r="5" spans="2:20" ht="19.5" customHeight="1">
      <c r="B5" s="6" t="s">
        <v>4</v>
      </c>
      <c r="C5" s="44"/>
      <c r="D5" s="277" t="s">
        <v>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110</v>
      </c>
      <c r="T5" s="283"/>
    </row>
    <row r="6" spans="2:20" ht="19.5" customHeight="1" thickBot="1">
      <c r="B6" s="8" t="s">
        <v>5</v>
      </c>
      <c r="C6" s="9"/>
      <c r="D6" s="284" t="s">
        <v>31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Sokol České Budějovice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111</v>
      </c>
      <c r="D9" s="51" t="s">
        <v>112</v>
      </c>
      <c r="E9" s="39">
        <v>10</v>
      </c>
      <c r="F9" s="20" t="s">
        <v>24</v>
      </c>
      <c r="G9" s="40">
        <v>21</v>
      </c>
      <c r="H9" s="39">
        <v>21</v>
      </c>
      <c r="I9" s="20" t="s">
        <v>24</v>
      </c>
      <c r="J9" s="40">
        <v>15</v>
      </c>
      <c r="K9" s="39">
        <v>21</v>
      </c>
      <c r="L9" s="20" t="s">
        <v>24</v>
      </c>
      <c r="M9" s="40">
        <v>13</v>
      </c>
      <c r="N9" s="22">
        <f aca="true" t="shared" si="0" ref="N9:N17">E9+H9+K9</f>
        <v>52</v>
      </c>
      <c r="O9" s="23">
        <f aca="true" t="shared" si="1" ref="O9:O17">G9+J9+M9</f>
        <v>49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113</v>
      </c>
      <c r="D10" s="50" t="s">
        <v>114</v>
      </c>
      <c r="E10" s="39">
        <v>16</v>
      </c>
      <c r="F10" s="19" t="s">
        <v>24</v>
      </c>
      <c r="G10" s="40">
        <v>21</v>
      </c>
      <c r="H10" s="39">
        <v>13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115</v>
      </c>
      <c r="D11" s="50" t="s">
        <v>116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117</v>
      </c>
      <c r="D12" s="50" t="s">
        <v>118</v>
      </c>
      <c r="E12" s="39">
        <v>15</v>
      </c>
      <c r="F12" s="19" t="s">
        <v>24</v>
      </c>
      <c r="G12" s="40">
        <v>21</v>
      </c>
      <c r="H12" s="39">
        <v>15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119</v>
      </c>
      <c r="D13" s="50" t="s">
        <v>120</v>
      </c>
      <c r="E13" s="39">
        <v>13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53</v>
      </c>
      <c r="D14" s="50" t="s">
        <v>121</v>
      </c>
      <c r="E14" s="39">
        <v>21</v>
      </c>
      <c r="F14" s="19" t="s">
        <v>24</v>
      </c>
      <c r="G14" s="40">
        <v>15</v>
      </c>
      <c r="H14" s="39">
        <v>21</v>
      </c>
      <c r="I14" s="19" t="s">
        <v>24</v>
      </c>
      <c r="J14" s="40">
        <v>19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34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58</v>
      </c>
      <c r="D15" s="50" t="s">
        <v>122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123</v>
      </c>
      <c r="D16" s="50" t="s">
        <v>124</v>
      </c>
      <c r="E16" s="39">
        <v>21</v>
      </c>
      <c r="F16" s="19" t="s">
        <v>24</v>
      </c>
      <c r="G16" s="40">
        <v>18</v>
      </c>
      <c r="H16" s="39">
        <v>18</v>
      </c>
      <c r="I16" s="19" t="s">
        <v>24</v>
      </c>
      <c r="J16" s="40">
        <v>21</v>
      </c>
      <c r="K16" s="39">
        <v>26</v>
      </c>
      <c r="L16" s="19" t="s">
        <v>24</v>
      </c>
      <c r="M16" s="40">
        <v>24</v>
      </c>
      <c r="N16" s="22">
        <f>E16+H16+K16</f>
        <v>65</v>
      </c>
      <c r="O16" s="23">
        <f>G16+J16+M16</f>
        <v>63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BKV Plzeň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322</v>
      </c>
      <c r="O18" s="26">
        <f t="shared" si="5"/>
        <v>333</v>
      </c>
      <c r="P18" s="25">
        <f t="shared" si="5"/>
        <v>10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76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347</v>
      </c>
      <c r="T4" s="274"/>
    </row>
    <row r="5" spans="2:20" ht="19.5" customHeight="1">
      <c r="B5" s="6" t="s">
        <v>4</v>
      </c>
      <c r="C5" s="44"/>
      <c r="D5" s="277" t="s">
        <v>29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82" t="s">
        <v>49</v>
      </c>
      <c r="T5" s="283"/>
    </row>
    <row r="6" spans="2:20" ht="19.5" customHeight="1" thickBot="1">
      <c r="B6" s="8" t="s">
        <v>5</v>
      </c>
      <c r="C6" s="9"/>
      <c r="D6" s="284" t="s">
        <v>259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180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BKV Plzeň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139</v>
      </c>
      <c r="D9" s="51" t="s">
        <v>348</v>
      </c>
      <c r="E9" s="39">
        <v>21</v>
      </c>
      <c r="F9" s="20" t="s">
        <v>24</v>
      </c>
      <c r="G9" s="40">
        <v>14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327</v>
      </c>
      <c r="D10" s="50" t="s">
        <v>349</v>
      </c>
      <c r="E10" s="39">
        <v>22</v>
      </c>
      <c r="F10" s="19" t="s">
        <v>24</v>
      </c>
      <c r="G10" s="40">
        <v>24</v>
      </c>
      <c r="H10" s="39">
        <v>21</v>
      </c>
      <c r="I10" s="19" t="s">
        <v>24</v>
      </c>
      <c r="J10" s="40">
        <v>5</v>
      </c>
      <c r="K10" s="39">
        <v>20</v>
      </c>
      <c r="L10" s="19" t="s">
        <v>24</v>
      </c>
      <c r="M10" s="40">
        <v>22</v>
      </c>
      <c r="N10" s="22">
        <f t="shared" si="0"/>
        <v>63</v>
      </c>
      <c r="O10" s="23">
        <f t="shared" si="1"/>
        <v>51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350</v>
      </c>
      <c r="D11" s="50" t="s">
        <v>291</v>
      </c>
      <c r="E11" s="39">
        <v>15</v>
      </c>
      <c r="F11" s="19" t="s">
        <v>24</v>
      </c>
      <c r="G11" s="40">
        <v>21</v>
      </c>
      <c r="H11" s="39">
        <v>17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32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329</v>
      </c>
      <c r="D12" s="50" t="s">
        <v>293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14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26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133</v>
      </c>
      <c r="E13" s="39">
        <v>18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14</v>
      </c>
      <c r="K13" s="39">
        <v>21</v>
      </c>
      <c r="L13" s="19" t="s">
        <v>24</v>
      </c>
      <c r="M13" s="40">
        <v>9</v>
      </c>
      <c r="N13" s="22">
        <f t="shared" si="0"/>
        <v>60</v>
      </c>
      <c r="O13" s="23">
        <f t="shared" si="1"/>
        <v>44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147</v>
      </c>
      <c r="D14" s="50" t="s">
        <v>53</v>
      </c>
      <c r="E14" s="39">
        <v>9</v>
      </c>
      <c r="F14" s="19" t="s">
        <v>24</v>
      </c>
      <c r="G14" s="40">
        <v>21</v>
      </c>
      <c r="H14" s="39">
        <v>15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148</v>
      </c>
      <c r="D15" s="50" t="s">
        <v>58</v>
      </c>
      <c r="E15" s="39">
        <v>23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44</v>
      </c>
      <c r="O15" s="23">
        <f>G15+J15+M15</f>
        <v>39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48</v>
      </c>
      <c r="D16" s="50" t="s">
        <v>123</v>
      </c>
      <c r="E16" s="39">
        <v>21</v>
      </c>
      <c r="F16" s="19" t="s">
        <v>24</v>
      </c>
      <c r="G16" s="40">
        <v>14</v>
      </c>
      <c r="H16" s="39">
        <v>21</v>
      </c>
      <c r="I16" s="19" t="s">
        <v>24</v>
      </c>
      <c r="J16" s="40">
        <v>14</v>
      </c>
      <c r="K16" s="39"/>
      <c r="L16" s="19" t="s">
        <v>24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USK Plzeň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349</v>
      </c>
      <c r="O18" s="26">
        <f t="shared" si="5"/>
        <v>297</v>
      </c>
      <c r="P18" s="25">
        <f t="shared" si="5"/>
        <v>11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75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347</v>
      </c>
      <c r="T4" s="298"/>
    </row>
    <row r="5" spans="2:20" ht="19.5" customHeight="1">
      <c r="B5" s="127" t="s">
        <v>4</v>
      </c>
      <c r="C5" s="129"/>
      <c r="D5" s="305" t="s">
        <v>60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358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180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TJ Sokol České Budějovice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361</v>
      </c>
      <c r="D9" s="147" t="s">
        <v>362</v>
      </c>
      <c r="E9" s="148">
        <v>21</v>
      </c>
      <c r="F9" s="149" t="s">
        <v>24</v>
      </c>
      <c r="G9" s="150">
        <v>7</v>
      </c>
      <c r="H9" s="148">
        <v>21</v>
      </c>
      <c r="I9" s="149" t="s">
        <v>24</v>
      </c>
      <c r="J9" s="150">
        <v>13</v>
      </c>
      <c r="K9" s="148"/>
      <c r="L9" s="149" t="s">
        <v>24</v>
      </c>
      <c r="M9" s="150"/>
      <c r="N9" s="151">
        <f aca="true" t="shared" si="0" ref="N9:N17">E9+H9+K9</f>
        <v>42</v>
      </c>
      <c r="O9" s="152">
        <f aca="true" t="shared" si="1" ref="O9:O17">G9+J9+M9</f>
        <v>20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>IF(P9=2,1,0)</f>
        <v>1</v>
      </c>
      <c r="S9" s="156">
        <f>IF(Q9=2,1,0)</f>
        <v>0</v>
      </c>
      <c r="T9" s="157" t="s">
        <v>122</v>
      </c>
    </row>
    <row r="10" spans="2:20" ht="30" customHeight="1">
      <c r="B10" s="145" t="s">
        <v>23</v>
      </c>
      <c r="C10" s="146" t="s">
        <v>63</v>
      </c>
      <c r="D10" s="146" t="s">
        <v>63</v>
      </c>
      <c r="E10" s="148"/>
      <c r="F10" s="154" t="s">
        <v>24</v>
      </c>
      <c r="G10" s="150"/>
      <c r="H10" s="148"/>
      <c r="I10" s="154" t="s">
        <v>24</v>
      </c>
      <c r="J10" s="150"/>
      <c r="K10" s="148"/>
      <c r="L10" s="154" t="s">
        <v>24</v>
      </c>
      <c r="M10" s="150"/>
      <c r="N10" s="151">
        <f t="shared" si="0"/>
        <v>0</v>
      </c>
      <c r="O10" s="152">
        <f t="shared" si="1"/>
        <v>0</v>
      </c>
      <c r="P10" s="153">
        <f t="shared" si="2"/>
        <v>0</v>
      </c>
      <c r="Q10" s="154">
        <f t="shared" si="3"/>
        <v>0</v>
      </c>
      <c r="R10" s="158">
        <f aca="true" t="shared" si="4" ref="R10:S17">IF(P10=2,1,0)</f>
        <v>0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364</v>
      </c>
      <c r="D11" s="146" t="s">
        <v>156</v>
      </c>
      <c r="E11" s="148">
        <v>21</v>
      </c>
      <c r="F11" s="154" t="s">
        <v>24</v>
      </c>
      <c r="G11" s="150">
        <v>5</v>
      </c>
      <c r="H11" s="148">
        <v>21</v>
      </c>
      <c r="I11" s="154" t="s">
        <v>24</v>
      </c>
      <c r="J11" s="150">
        <v>8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13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 t="s">
        <v>90</v>
      </c>
    </row>
    <row r="12" spans="2:20" ht="30" customHeight="1">
      <c r="B12" s="145" t="s">
        <v>21</v>
      </c>
      <c r="C12" s="146" t="s">
        <v>211</v>
      </c>
      <c r="D12" s="146" t="s">
        <v>363</v>
      </c>
      <c r="E12" s="148">
        <v>21</v>
      </c>
      <c r="F12" s="154" t="s">
        <v>24</v>
      </c>
      <c r="G12" s="150">
        <v>10</v>
      </c>
      <c r="H12" s="148">
        <v>21</v>
      </c>
      <c r="I12" s="154" t="s">
        <v>24</v>
      </c>
      <c r="J12" s="150">
        <v>11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21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 t="s">
        <v>353</v>
      </c>
    </row>
    <row r="13" spans="2:20" ht="30" customHeight="1">
      <c r="B13" s="145" t="s">
        <v>20</v>
      </c>
      <c r="C13" s="146" t="s">
        <v>352</v>
      </c>
      <c r="D13" s="146" t="s">
        <v>359</v>
      </c>
      <c r="E13" s="148">
        <v>21</v>
      </c>
      <c r="F13" s="154" t="s">
        <v>24</v>
      </c>
      <c r="G13" s="150">
        <v>5</v>
      </c>
      <c r="H13" s="148">
        <v>21</v>
      </c>
      <c r="I13" s="154" t="s">
        <v>24</v>
      </c>
      <c r="J13" s="150">
        <v>11</v>
      </c>
      <c r="K13" s="148"/>
      <c r="L13" s="154" t="s">
        <v>24</v>
      </c>
      <c r="M13" s="150"/>
      <c r="N13" s="151">
        <f t="shared" si="0"/>
        <v>42</v>
      </c>
      <c r="O13" s="152">
        <f t="shared" si="1"/>
        <v>16</v>
      </c>
      <c r="P13" s="153">
        <f t="shared" si="2"/>
        <v>2</v>
      </c>
      <c r="Q13" s="154">
        <f t="shared" si="3"/>
        <v>0</v>
      </c>
      <c r="R13" s="158">
        <f t="shared" si="4"/>
        <v>1</v>
      </c>
      <c r="S13" s="156">
        <f t="shared" si="4"/>
        <v>0</v>
      </c>
      <c r="T13" s="157" t="s">
        <v>88</v>
      </c>
    </row>
    <row r="14" spans="2:20" ht="30" customHeight="1">
      <c r="B14" s="145" t="s">
        <v>19</v>
      </c>
      <c r="C14" s="146" t="s">
        <v>95</v>
      </c>
      <c r="D14" s="146" t="s">
        <v>306</v>
      </c>
      <c r="E14" s="148">
        <v>22</v>
      </c>
      <c r="F14" s="154" t="s">
        <v>24</v>
      </c>
      <c r="G14" s="150">
        <v>20</v>
      </c>
      <c r="H14" s="148">
        <v>21</v>
      </c>
      <c r="I14" s="154" t="s">
        <v>24</v>
      </c>
      <c r="J14" s="150">
        <v>6</v>
      </c>
      <c r="K14" s="148"/>
      <c r="L14" s="154" t="s">
        <v>24</v>
      </c>
      <c r="M14" s="150"/>
      <c r="N14" s="151">
        <f t="shared" si="0"/>
        <v>43</v>
      </c>
      <c r="O14" s="152">
        <f t="shared" si="1"/>
        <v>26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 t="s">
        <v>89</v>
      </c>
    </row>
    <row r="15" spans="2:20" ht="30" customHeight="1">
      <c r="B15" s="145" t="s">
        <v>25</v>
      </c>
      <c r="C15" s="146" t="s">
        <v>354</v>
      </c>
      <c r="D15" s="146" t="s">
        <v>308</v>
      </c>
      <c r="E15" s="148">
        <v>22</v>
      </c>
      <c r="F15" s="154" t="s">
        <v>24</v>
      </c>
      <c r="G15" s="150">
        <v>20</v>
      </c>
      <c r="H15" s="148">
        <v>21</v>
      </c>
      <c r="I15" s="154" t="s">
        <v>24</v>
      </c>
      <c r="J15" s="150">
        <v>12</v>
      </c>
      <c r="K15" s="148"/>
      <c r="L15" s="154" t="s">
        <v>24</v>
      </c>
      <c r="M15" s="150"/>
      <c r="N15" s="151">
        <f>E15+H15+K15</f>
        <v>43</v>
      </c>
      <c r="O15" s="152">
        <f>G15+J15+M15</f>
        <v>32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 t="s">
        <v>360</v>
      </c>
    </row>
    <row r="16" spans="2:20" ht="30" customHeight="1">
      <c r="B16" s="145" t="s">
        <v>18</v>
      </c>
      <c r="C16" s="146" t="s">
        <v>97</v>
      </c>
      <c r="D16" s="146" t="s">
        <v>302</v>
      </c>
      <c r="E16" s="148">
        <v>21</v>
      </c>
      <c r="F16" s="154" t="s">
        <v>24</v>
      </c>
      <c r="G16" s="150">
        <v>11</v>
      </c>
      <c r="H16" s="148">
        <v>21</v>
      </c>
      <c r="I16" s="154" t="s">
        <v>24</v>
      </c>
      <c r="J16" s="150">
        <v>11</v>
      </c>
      <c r="K16" s="148"/>
      <c r="L16" s="154" t="s">
        <v>24</v>
      </c>
      <c r="M16" s="150"/>
      <c r="N16" s="151">
        <f>E16+H16+K16</f>
        <v>42</v>
      </c>
      <c r="O16" s="152">
        <f>G16+J16+M16</f>
        <v>22</v>
      </c>
      <c r="P16" s="153">
        <f>IF(E16&gt;G16,1,0)+IF(H16&gt;J16,1,0)+IF(K16&gt;M16,1,0)</f>
        <v>2</v>
      </c>
      <c r="Q16" s="154">
        <f>IF(E16&lt;G16,1,0)+IF(H16&lt;J16,1,0)+IF(K16&lt;M16,1,0)</f>
        <v>0</v>
      </c>
      <c r="R16" s="158">
        <f>IF(P16=2,1,0)</f>
        <v>1</v>
      </c>
      <c r="S16" s="156">
        <f>IF(Q16=2,1,0)</f>
        <v>0</v>
      </c>
      <c r="T16" s="157" t="s">
        <v>89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BA Plzeň B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296</v>
      </c>
      <c r="O18" s="172">
        <f t="shared" si="5"/>
        <v>150</v>
      </c>
      <c r="P18" s="171">
        <f t="shared" si="5"/>
        <v>14</v>
      </c>
      <c r="Q18" s="173">
        <f t="shared" si="5"/>
        <v>0</v>
      </c>
      <c r="R18" s="171">
        <f t="shared" si="5"/>
        <v>7</v>
      </c>
      <c r="S18" s="172">
        <f t="shared" si="5"/>
        <v>0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366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347</v>
      </c>
      <c r="T4" s="298"/>
    </row>
    <row r="5" spans="2:20" ht="19.5" customHeight="1">
      <c r="B5" s="127" t="s">
        <v>4</v>
      </c>
      <c r="C5" s="129"/>
      <c r="D5" s="305" t="s">
        <v>62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358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180</v>
      </c>
      <c r="T6" s="135" t="s">
        <v>27</v>
      </c>
    </row>
    <row r="7" spans="2:20" ht="24.75" customHeight="1">
      <c r="B7" s="136"/>
      <c r="C7" s="137" t="str">
        <f>D4</f>
        <v>TJ Jiska Nejdek</v>
      </c>
      <c r="D7" s="137" t="str">
        <f>D5</f>
        <v>SKB Český Krumlov B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370</v>
      </c>
      <c r="D9" s="147" t="s">
        <v>357</v>
      </c>
      <c r="E9" s="148">
        <v>21</v>
      </c>
      <c r="F9" s="149" t="s">
        <v>24</v>
      </c>
      <c r="G9" s="150">
        <v>16</v>
      </c>
      <c r="H9" s="148">
        <v>22</v>
      </c>
      <c r="I9" s="149" t="s">
        <v>24</v>
      </c>
      <c r="J9" s="150">
        <v>20</v>
      </c>
      <c r="K9" s="148"/>
      <c r="L9" s="149" t="s">
        <v>24</v>
      </c>
      <c r="M9" s="150"/>
      <c r="N9" s="151">
        <f aca="true" t="shared" si="0" ref="N9:N17">E9+H9+K9</f>
        <v>43</v>
      </c>
      <c r="O9" s="152">
        <f aca="true" t="shared" si="1" ref="O9:O17">G9+J9+M9</f>
        <v>36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>IF(P9=2,1,0)</f>
        <v>1</v>
      </c>
      <c r="S9" s="156">
        <f>IF(Q9=2,1,0)</f>
        <v>0</v>
      </c>
      <c r="T9" s="157"/>
    </row>
    <row r="10" spans="2:20" ht="30" customHeight="1">
      <c r="B10" s="145" t="s">
        <v>23</v>
      </c>
      <c r="C10" s="146" t="s">
        <v>375</v>
      </c>
      <c r="D10" s="146" t="s">
        <v>164</v>
      </c>
      <c r="E10" s="148">
        <v>18</v>
      </c>
      <c r="F10" s="154" t="s">
        <v>24</v>
      </c>
      <c r="G10" s="150">
        <v>21</v>
      </c>
      <c r="H10" s="148">
        <v>21</v>
      </c>
      <c r="I10" s="154" t="s">
        <v>24</v>
      </c>
      <c r="J10" s="150">
        <v>15</v>
      </c>
      <c r="K10" s="148">
        <v>21</v>
      </c>
      <c r="L10" s="154" t="s">
        <v>24</v>
      </c>
      <c r="M10" s="150">
        <v>18</v>
      </c>
      <c r="N10" s="151">
        <f t="shared" si="0"/>
        <v>60</v>
      </c>
      <c r="O10" s="152">
        <f t="shared" si="1"/>
        <v>54</v>
      </c>
      <c r="P10" s="153">
        <f t="shared" si="2"/>
        <v>2</v>
      </c>
      <c r="Q10" s="154">
        <f t="shared" si="3"/>
        <v>1</v>
      </c>
      <c r="R10" s="158">
        <f aca="true" t="shared" si="4" ref="R10:S17">IF(P10=2,1,0)</f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376</v>
      </c>
      <c r="D11" s="146" t="s">
        <v>63</v>
      </c>
      <c r="E11" s="148">
        <v>21</v>
      </c>
      <c r="F11" s="154" t="s">
        <v>24</v>
      </c>
      <c r="G11" s="150">
        <v>0</v>
      </c>
      <c r="H11" s="148">
        <v>21</v>
      </c>
      <c r="I11" s="154" t="s">
        <v>24</v>
      </c>
      <c r="J11" s="150">
        <v>0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0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/>
    </row>
    <row r="12" spans="2:20" ht="30" customHeight="1">
      <c r="B12" s="145" t="s">
        <v>21</v>
      </c>
      <c r="C12" s="146" t="s">
        <v>377</v>
      </c>
      <c r="D12" s="146" t="s">
        <v>240</v>
      </c>
      <c r="E12" s="148">
        <v>23</v>
      </c>
      <c r="F12" s="154" t="s">
        <v>24</v>
      </c>
      <c r="G12" s="150">
        <v>21</v>
      </c>
      <c r="H12" s="148">
        <v>21</v>
      </c>
      <c r="I12" s="154" t="s">
        <v>24</v>
      </c>
      <c r="J12" s="150">
        <v>13</v>
      </c>
      <c r="K12" s="148"/>
      <c r="L12" s="154" t="s">
        <v>24</v>
      </c>
      <c r="M12" s="150"/>
      <c r="N12" s="151">
        <f t="shared" si="0"/>
        <v>44</v>
      </c>
      <c r="O12" s="152">
        <f t="shared" si="1"/>
        <v>34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/>
    </row>
    <row r="13" spans="2:20" ht="30" customHeight="1">
      <c r="B13" s="145" t="s">
        <v>20</v>
      </c>
      <c r="C13" s="146" t="s">
        <v>274</v>
      </c>
      <c r="D13" s="146" t="s">
        <v>305</v>
      </c>
      <c r="E13" s="148">
        <v>21</v>
      </c>
      <c r="F13" s="154" t="s">
        <v>24</v>
      </c>
      <c r="G13" s="150">
        <v>18</v>
      </c>
      <c r="H13" s="148">
        <v>21</v>
      </c>
      <c r="I13" s="154" t="s">
        <v>24</v>
      </c>
      <c r="J13" s="150">
        <v>11</v>
      </c>
      <c r="K13" s="148"/>
      <c r="L13" s="154" t="s">
        <v>24</v>
      </c>
      <c r="M13" s="150"/>
      <c r="N13" s="151">
        <f t="shared" si="0"/>
        <v>42</v>
      </c>
      <c r="O13" s="152">
        <f t="shared" si="1"/>
        <v>29</v>
      </c>
      <c r="P13" s="153">
        <f t="shared" si="2"/>
        <v>2</v>
      </c>
      <c r="Q13" s="154">
        <f t="shared" si="3"/>
        <v>0</v>
      </c>
      <c r="R13" s="158">
        <f t="shared" si="4"/>
        <v>1</v>
      </c>
      <c r="S13" s="156">
        <f t="shared" si="4"/>
        <v>0</v>
      </c>
      <c r="T13" s="157"/>
    </row>
    <row r="14" spans="2:20" ht="30" customHeight="1">
      <c r="B14" s="145" t="s">
        <v>19</v>
      </c>
      <c r="C14" s="146" t="s">
        <v>276</v>
      </c>
      <c r="D14" s="146" t="s">
        <v>303</v>
      </c>
      <c r="E14" s="148">
        <v>18</v>
      </c>
      <c r="F14" s="154" t="s">
        <v>24</v>
      </c>
      <c r="G14" s="150">
        <v>21</v>
      </c>
      <c r="H14" s="148">
        <v>21</v>
      </c>
      <c r="I14" s="154" t="s">
        <v>24</v>
      </c>
      <c r="J14" s="150">
        <v>14</v>
      </c>
      <c r="K14" s="148">
        <v>21</v>
      </c>
      <c r="L14" s="154" t="s">
        <v>24</v>
      </c>
      <c r="M14" s="150">
        <v>15</v>
      </c>
      <c r="N14" s="151">
        <f t="shared" si="0"/>
        <v>60</v>
      </c>
      <c r="O14" s="152">
        <f t="shared" si="1"/>
        <v>50</v>
      </c>
      <c r="P14" s="153">
        <f t="shared" si="2"/>
        <v>2</v>
      </c>
      <c r="Q14" s="154">
        <f t="shared" si="3"/>
        <v>1</v>
      </c>
      <c r="R14" s="158">
        <f t="shared" si="4"/>
        <v>1</v>
      </c>
      <c r="S14" s="156">
        <f t="shared" si="4"/>
        <v>0</v>
      </c>
      <c r="T14" s="157"/>
    </row>
    <row r="15" spans="2:20" ht="30" customHeight="1">
      <c r="B15" s="145" t="s">
        <v>25</v>
      </c>
      <c r="C15" s="146" t="s">
        <v>367</v>
      </c>
      <c r="D15" s="146" t="s">
        <v>307</v>
      </c>
      <c r="E15" s="148">
        <v>18</v>
      </c>
      <c r="F15" s="154" t="s">
        <v>24</v>
      </c>
      <c r="G15" s="150">
        <v>21</v>
      </c>
      <c r="H15" s="148">
        <v>13</v>
      </c>
      <c r="I15" s="154" t="s">
        <v>24</v>
      </c>
      <c r="J15" s="150">
        <v>21</v>
      </c>
      <c r="K15" s="148"/>
      <c r="L15" s="154" t="s">
        <v>24</v>
      </c>
      <c r="M15" s="150"/>
      <c r="N15" s="151">
        <f>E15+H15+K15</f>
        <v>31</v>
      </c>
      <c r="O15" s="152">
        <f>G15+J15+M15</f>
        <v>42</v>
      </c>
      <c r="P15" s="153">
        <f>IF(E15&gt;G15,1,0)+IF(H15&gt;J15,1,0)+IF(K15&gt;M15,1,0)</f>
        <v>0</v>
      </c>
      <c r="Q15" s="154">
        <f>IF(E15&lt;G15,1,0)+IF(H15&lt;J15,1,0)+IF(K15&lt;M15,1,0)</f>
        <v>2</v>
      </c>
      <c r="R15" s="158">
        <f>IF(P15=2,1,0)</f>
        <v>0</v>
      </c>
      <c r="S15" s="156">
        <f>IF(Q15=2,1,0)</f>
        <v>1</v>
      </c>
      <c r="T15" s="157"/>
    </row>
    <row r="16" spans="2:20" ht="30" customHeight="1">
      <c r="B16" s="145" t="s">
        <v>18</v>
      </c>
      <c r="C16" s="146" t="s">
        <v>280</v>
      </c>
      <c r="D16" s="146" t="s">
        <v>301</v>
      </c>
      <c r="E16" s="148">
        <v>16</v>
      </c>
      <c r="F16" s="154" t="s">
        <v>24</v>
      </c>
      <c r="G16" s="150">
        <v>21</v>
      </c>
      <c r="H16" s="148">
        <v>15</v>
      </c>
      <c r="I16" s="154" t="s">
        <v>24</v>
      </c>
      <c r="J16" s="150">
        <v>21</v>
      </c>
      <c r="K16" s="148"/>
      <c r="L16" s="154" t="s">
        <v>24</v>
      </c>
      <c r="M16" s="150"/>
      <c r="N16" s="151">
        <f>E16+H16+K16</f>
        <v>31</v>
      </c>
      <c r="O16" s="152">
        <f>G16+J16+M16</f>
        <v>42</v>
      </c>
      <c r="P16" s="153">
        <f>IF(E16&gt;G16,1,0)+IF(H16&gt;J16,1,0)+IF(K16&gt;M16,1,0)</f>
        <v>0</v>
      </c>
      <c r="Q16" s="154">
        <f>IF(E16&lt;G16,1,0)+IF(H16&lt;J16,1,0)+IF(K16&lt;M16,1,0)</f>
        <v>2</v>
      </c>
      <c r="R16" s="158">
        <f>IF(P16=2,1,0)</f>
        <v>0</v>
      </c>
      <c r="S16" s="156">
        <f>IF(Q16=2,1,0)</f>
        <v>1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TJ Jiska Nejdek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353</v>
      </c>
      <c r="O18" s="172">
        <f t="shared" si="5"/>
        <v>287</v>
      </c>
      <c r="P18" s="171">
        <f t="shared" si="5"/>
        <v>12</v>
      </c>
      <c r="Q18" s="173">
        <f t="shared" si="5"/>
        <v>6</v>
      </c>
      <c r="R18" s="171">
        <f t="shared" si="5"/>
        <v>6</v>
      </c>
      <c r="S18" s="172">
        <f t="shared" si="5"/>
        <v>2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9.5" customHeight="1" thickBot="1">
      <c r="B3" s="5" t="s">
        <v>1</v>
      </c>
      <c r="C3" s="43"/>
      <c r="D3" s="262" t="s">
        <v>50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65" t="s">
        <v>51</v>
      </c>
      <c r="R3" s="266"/>
      <c r="S3" s="262" t="s">
        <v>85</v>
      </c>
      <c r="T3" s="267"/>
    </row>
    <row r="4" spans="2:20" ht="19.5" customHeight="1" thickTop="1">
      <c r="B4" s="6" t="s">
        <v>3</v>
      </c>
      <c r="C4" s="7"/>
      <c r="D4" s="268" t="s">
        <v>52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1" t="s">
        <v>14</v>
      </c>
      <c r="R4" s="272"/>
      <c r="S4" s="273" t="s">
        <v>324</v>
      </c>
      <c r="T4" s="274"/>
    </row>
    <row r="5" spans="2:20" ht="19.5" customHeight="1">
      <c r="B5" s="6" t="s">
        <v>4</v>
      </c>
      <c r="C5" s="44"/>
      <c r="D5" s="277" t="s">
        <v>76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0" t="s">
        <v>2</v>
      </c>
      <c r="R5" s="281"/>
      <c r="S5" s="299" t="s">
        <v>198</v>
      </c>
      <c r="T5" s="299"/>
    </row>
    <row r="6" spans="2:20" ht="19.5" customHeight="1" thickBot="1">
      <c r="B6" s="8" t="s">
        <v>5</v>
      </c>
      <c r="C6" s="9"/>
      <c r="D6" s="284" t="s">
        <v>183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45"/>
      <c r="R6" s="46"/>
      <c r="S6" s="82" t="s">
        <v>180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USK Plzeň</v>
      </c>
      <c r="E7" s="287" t="s">
        <v>6</v>
      </c>
      <c r="F7" s="288"/>
      <c r="G7" s="288"/>
      <c r="H7" s="288"/>
      <c r="I7" s="288"/>
      <c r="J7" s="288"/>
      <c r="K7" s="288"/>
      <c r="L7" s="288"/>
      <c r="M7" s="289"/>
      <c r="N7" s="290" t="s">
        <v>15</v>
      </c>
      <c r="O7" s="291"/>
      <c r="P7" s="290" t="s">
        <v>16</v>
      </c>
      <c r="Q7" s="291"/>
      <c r="R7" s="290" t="s">
        <v>17</v>
      </c>
      <c r="S7" s="291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325</v>
      </c>
      <c r="D9" s="51" t="s">
        <v>139</v>
      </c>
      <c r="E9" s="39">
        <v>9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326</v>
      </c>
      <c r="D10" s="50" t="s">
        <v>327</v>
      </c>
      <c r="E10" s="39">
        <v>15</v>
      </c>
      <c r="F10" s="19" t="s">
        <v>24</v>
      </c>
      <c r="G10" s="40">
        <v>21</v>
      </c>
      <c r="H10" s="39">
        <v>15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328</v>
      </c>
      <c r="D11" s="50" t="s">
        <v>142</v>
      </c>
      <c r="E11" s="39">
        <v>21</v>
      </c>
      <c r="F11" s="19" t="s">
        <v>24</v>
      </c>
      <c r="G11" s="40">
        <v>17</v>
      </c>
      <c r="H11" s="39">
        <v>17</v>
      </c>
      <c r="I11" s="19" t="s">
        <v>24</v>
      </c>
      <c r="J11" s="40">
        <v>21</v>
      </c>
      <c r="K11" s="39">
        <v>19</v>
      </c>
      <c r="L11" s="19" t="s">
        <v>24</v>
      </c>
      <c r="M11" s="40">
        <v>21</v>
      </c>
      <c r="N11" s="22">
        <f t="shared" si="0"/>
        <v>57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292</v>
      </c>
      <c r="D12" s="50" t="s">
        <v>329</v>
      </c>
      <c r="E12" s="39">
        <v>12</v>
      </c>
      <c r="F12" s="19" t="s">
        <v>24</v>
      </c>
      <c r="G12" s="40">
        <v>21</v>
      </c>
      <c r="H12" s="39">
        <v>17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330</v>
      </c>
      <c r="D13" s="50" t="s">
        <v>47</v>
      </c>
      <c r="E13" s="39">
        <v>21</v>
      </c>
      <c r="F13" s="19" t="s">
        <v>24</v>
      </c>
      <c r="G13" s="40">
        <v>0</v>
      </c>
      <c r="H13" s="39">
        <v>21</v>
      </c>
      <c r="I13" s="19" t="s">
        <v>24</v>
      </c>
      <c r="J13" s="40">
        <v>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331</v>
      </c>
      <c r="D14" s="50" t="s">
        <v>147</v>
      </c>
      <c r="E14" s="39">
        <v>13</v>
      </c>
      <c r="F14" s="19" t="s">
        <v>24</v>
      </c>
      <c r="G14" s="40">
        <v>21</v>
      </c>
      <c r="H14" s="39">
        <v>11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244</v>
      </c>
      <c r="D15" s="50" t="s">
        <v>148</v>
      </c>
      <c r="E15" s="39">
        <v>21</v>
      </c>
      <c r="F15" s="19" t="s">
        <v>24</v>
      </c>
      <c r="G15" s="40">
        <v>11</v>
      </c>
      <c r="H15" s="39">
        <v>21</v>
      </c>
      <c r="I15" s="19" t="s">
        <v>24</v>
      </c>
      <c r="J15" s="40">
        <v>6</v>
      </c>
      <c r="K15" s="39"/>
      <c r="L15" s="19" t="s">
        <v>24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92</v>
      </c>
      <c r="D16" s="50" t="s">
        <v>48</v>
      </c>
      <c r="E16" s="39">
        <v>25</v>
      </c>
      <c r="F16" s="19" t="s">
        <v>24</v>
      </c>
      <c r="G16" s="40">
        <v>23</v>
      </c>
      <c r="H16" s="39">
        <v>14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18</v>
      </c>
      <c r="N16" s="22">
        <f>E16+H16+K16</f>
        <v>60</v>
      </c>
      <c r="O16" s="23">
        <f>G16+J16+M16</f>
        <v>62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75" t="str">
        <f>IF(R18&gt;S18,D4,IF(S18&gt;R18,D5,"remíza"))</f>
        <v>USK Plzeň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5">
        <f aca="true" t="shared" si="5" ref="N18:S18">SUM(N9:N17)</f>
        <v>311</v>
      </c>
      <c r="O18" s="26">
        <f t="shared" si="5"/>
        <v>306</v>
      </c>
      <c r="P18" s="25">
        <f t="shared" si="5"/>
        <v>7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332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333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29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324</v>
      </c>
      <c r="T4" s="298"/>
    </row>
    <row r="5" spans="2:20" ht="19.5" customHeight="1">
      <c r="B5" s="127" t="s">
        <v>4</v>
      </c>
      <c r="C5" s="129"/>
      <c r="D5" s="305" t="s">
        <v>79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307" t="s">
        <v>334</v>
      </c>
      <c r="T5" s="307"/>
    </row>
    <row r="6" spans="2:20" ht="19.5" customHeight="1" thickBot="1">
      <c r="B6" s="130" t="s">
        <v>5</v>
      </c>
      <c r="C6" s="131"/>
      <c r="D6" s="300" t="s">
        <v>31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216" t="s">
        <v>180</v>
      </c>
      <c r="T6" s="135" t="s">
        <v>27</v>
      </c>
    </row>
    <row r="7" spans="2:20" ht="24.75" customHeight="1">
      <c r="B7" s="136"/>
      <c r="C7" s="137" t="str">
        <f>D4</f>
        <v>BKV Plzeň</v>
      </c>
      <c r="D7" s="137" t="str">
        <f>D5</f>
        <v>TJ Bílá Hora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111</v>
      </c>
      <c r="D9" s="147" t="s">
        <v>153</v>
      </c>
      <c r="E9" s="148">
        <v>22</v>
      </c>
      <c r="F9" s="149" t="s">
        <v>24</v>
      </c>
      <c r="G9" s="150">
        <v>20</v>
      </c>
      <c r="H9" s="148">
        <v>14</v>
      </c>
      <c r="I9" s="149" t="s">
        <v>24</v>
      </c>
      <c r="J9" s="150">
        <v>21</v>
      </c>
      <c r="K9" s="148">
        <v>13</v>
      </c>
      <c r="L9" s="149" t="s">
        <v>24</v>
      </c>
      <c r="M9" s="150">
        <v>21</v>
      </c>
      <c r="N9" s="151">
        <f aca="true" t="shared" si="0" ref="N9:N17">E9+H9+K9</f>
        <v>49</v>
      </c>
      <c r="O9" s="152">
        <f aca="true" t="shared" si="1" ref="O9:O17">G9+J9+M9</f>
        <v>62</v>
      </c>
      <c r="P9" s="153">
        <f aca="true" t="shared" si="2" ref="P9:P17">IF(E9&gt;G9,1,0)+IF(H9&gt;J9,1,0)+IF(K9&gt;M9,1,0)</f>
        <v>1</v>
      </c>
      <c r="Q9" s="154">
        <f aca="true" t="shared" si="3" ref="Q9:Q17">IF(E9&lt;G9,1,0)+IF(H9&lt;J9,1,0)+IF(K9&lt;M9,1,0)</f>
        <v>2</v>
      </c>
      <c r="R9" s="155">
        <f aca="true" t="shared" si="4" ref="R9:S17">IF(P9=2,1,0)</f>
        <v>0</v>
      </c>
      <c r="S9" s="156">
        <f t="shared" si="4"/>
        <v>1</v>
      </c>
      <c r="T9" s="157"/>
    </row>
    <row r="10" spans="2:20" ht="30" customHeight="1">
      <c r="B10" s="145" t="s">
        <v>23</v>
      </c>
      <c r="C10" s="146" t="s">
        <v>335</v>
      </c>
      <c r="D10" s="146" t="s">
        <v>157</v>
      </c>
      <c r="E10" s="148">
        <v>21</v>
      </c>
      <c r="F10" s="154" t="s">
        <v>24</v>
      </c>
      <c r="G10" s="150">
        <v>14</v>
      </c>
      <c r="H10" s="148">
        <v>21</v>
      </c>
      <c r="I10" s="154" t="s">
        <v>24</v>
      </c>
      <c r="J10" s="150">
        <v>13</v>
      </c>
      <c r="K10" s="148"/>
      <c r="L10" s="154" t="s">
        <v>24</v>
      </c>
      <c r="M10" s="150"/>
      <c r="N10" s="151">
        <f t="shared" si="0"/>
        <v>42</v>
      </c>
      <c r="O10" s="152">
        <f t="shared" si="1"/>
        <v>27</v>
      </c>
      <c r="P10" s="153">
        <f t="shared" si="2"/>
        <v>2</v>
      </c>
      <c r="Q10" s="154">
        <f t="shared" si="3"/>
        <v>0</v>
      </c>
      <c r="R10" s="158">
        <f t="shared" si="4"/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336</v>
      </c>
      <c r="D11" s="146" t="s">
        <v>337</v>
      </c>
      <c r="E11" s="148">
        <v>21</v>
      </c>
      <c r="F11" s="154" t="s">
        <v>24</v>
      </c>
      <c r="G11" s="150">
        <v>16</v>
      </c>
      <c r="H11" s="148">
        <v>16</v>
      </c>
      <c r="I11" s="154" t="s">
        <v>24</v>
      </c>
      <c r="J11" s="150">
        <v>21</v>
      </c>
      <c r="K11" s="148">
        <v>16</v>
      </c>
      <c r="L11" s="154" t="s">
        <v>24</v>
      </c>
      <c r="M11" s="150">
        <v>21</v>
      </c>
      <c r="N11" s="151">
        <f t="shared" si="0"/>
        <v>53</v>
      </c>
      <c r="O11" s="152">
        <f t="shared" si="1"/>
        <v>58</v>
      </c>
      <c r="P11" s="153">
        <f t="shared" si="2"/>
        <v>1</v>
      </c>
      <c r="Q11" s="154">
        <f t="shared" si="3"/>
        <v>2</v>
      </c>
      <c r="R11" s="158">
        <f t="shared" si="4"/>
        <v>0</v>
      </c>
      <c r="S11" s="156">
        <f t="shared" si="4"/>
        <v>1</v>
      </c>
      <c r="T11" s="157"/>
    </row>
    <row r="12" spans="2:20" ht="30" customHeight="1">
      <c r="B12" s="145" t="s">
        <v>21</v>
      </c>
      <c r="C12" s="146" t="s">
        <v>338</v>
      </c>
      <c r="D12" s="146" t="s">
        <v>339</v>
      </c>
      <c r="E12" s="148">
        <v>21</v>
      </c>
      <c r="F12" s="154" t="s">
        <v>24</v>
      </c>
      <c r="G12" s="150">
        <v>17</v>
      </c>
      <c r="H12" s="148">
        <v>21</v>
      </c>
      <c r="I12" s="154" t="s">
        <v>24</v>
      </c>
      <c r="J12" s="150">
        <v>11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28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/>
    </row>
    <row r="13" spans="2:20" ht="30" customHeight="1">
      <c r="B13" s="145" t="s">
        <v>20</v>
      </c>
      <c r="C13" s="146" t="s">
        <v>30</v>
      </c>
      <c r="D13" s="146" t="s">
        <v>159</v>
      </c>
      <c r="E13" s="148">
        <v>21</v>
      </c>
      <c r="F13" s="154" t="s">
        <v>24</v>
      </c>
      <c r="G13" s="150">
        <v>14</v>
      </c>
      <c r="H13" s="148">
        <v>21</v>
      </c>
      <c r="I13" s="154" t="s">
        <v>24</v>
      </c>
      <c r="J13" s="150">
        <v>18</v>
      </c>
      <c r="K13" s="148"/>
      <c r="L13" s="154" t="s">
        <v>24</v>
      </c>
      <c r="M13" s="150"/>
      <c r="N13" s="151">
        <f t="shared" si="0"/>
        <v>42</v>
      </c>
      <c r="O13" s="152">
        <f t="shared" si="1"/>
        <v>32</v>
      </c>
      <c r="P13" s="153">
        <f t="shared" si="2"/>
        <v>2</v>
      </c>
      <c r="Q13" s="154">
        <f t="shared" si="3"/>
        <v>0</v>
      </c>
      <c r="R13" s="158">
        <f t="shared" si="4"/>
        <v>1</v>
      </c>
      <c r="S13" s="156">
        <f t="shared" si="4"/>
        <v>0</v>
      </c>
      <c r="T13" s="157"/>
    </row>
    <row r="14" spans="2:20" ht="30" customHeight="1">
      <c r="B14" s="145" t="s">
        <v>19</v>
      </c>
      <c r="C14" s="146" t="s">
        <v>133</v>
      </c>
      <c r="D14" s="146" t="s">
        <v>160</v>
      </c>
      <c r="E14" s="148">
        <v>21</v>
      </c>
      <c r="F14" s="154" t="s">
        <v>24</v>
      </c>
      <c r="G14" s="150">
        <v>18</v>
      </c>
      <c r="H14" s="148">
        <v>21</v>
      </c>
      <c r="I14" s="154" t="s">
        <v>24</v>
      </c>
      <c r="J14" s="150">
        <v>17</v>
      </c>
      <c r="K14" s="148"/>
      <c r="L14" s="154" t="s">
        <v>24</v>
      </c>
      <c r="M14" s="150"/>
      <c r="N14" s="151">
        <f t="shared" si="0"/>
        <v>42</v>
      </c>
      <c r="O14" s="152">
        <f t="shared" si="1"/>
        <v>35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/>
    </row>
    <row r="15" spans="2:20" ht="30" customHeight="1">
      <c r="B15" s="145" t="s">
        <v>25</v>
      </c>
      <c r="C15" s="146" t="s">
        <v>58</v>
      </c>
      <c r="D15" s="146" t="s">
        <v>161</v>
      </c>
      <c r="E15" s="148">
        <v>21</v>
      </c>
      <c r="F15" s="154" t="s">
        <v>24</v>
      </c>
      <c r="G15" s="150">
        <v>18</v>
      </c>
      <c r="H15" s="148">
        <v>25</v>
      </c>
      <c r="I15" s="154" t="s">
        <v>24</v>
      </c>
      <c r="J15" s="150">
        <v>23</v>
      </c>
      <c r="K15" s="148"/>
      <c r="L15" s="154" t="s">
        <v>24</v>
      </c>
      <c r="M15" s="150"/>
      <c r="N15" s="151">
        <f t="shared" si="0"/>
        <v>46</v>
      </c>
      <c r="O15" s="152">
        <f t="shared" si="1"/>
        <v>41</v>
      </c>
      <c r="P15" s="153">
        <f t="shared" si="2"/>
        <v>2</v>
      </c>
      <c r="Q15" s="154">
        <f t="shared" si="3"/>
        <v>0</v>
      </c>
      <c r="R15" s="158">
        <f t="shared" si="4"/>
        <v>1</v>
      </c>
      <c r="S15" s="156">
        <f t="shared" si="4"/>
        <v>0</v>
      </c>
      <c r="T15" s="157"/>
    </row>
    <row r="16" spans="2:20" ht="30" customHeight="1">
      <c r="B16" s="145" t="s">
        <v>18</v>
      </c>
      <c r="C16" s="146" t="s">
        <v>53</v>
      </c>
      <c r="D16" s="146" t="s">
        <v>162</v>
      </c>
      <c r="E16" s="148">
        <v>21</v>
      </c>
      <c r="F16" s="154" t="s">
        <v>24</v>
      </c>
      <c r="G16" s="150">
        <v>6</v>
      </c>
      <c r="H16" s="148">
        <v>21</v>
      </c>
      <c r="I16" s="154" t="s">
        <v>24</v>
      </c>
      <c r="J16" s="150">
        <v>14</v>
      </c>
      <c r="K16" s="148"/>
      <c r="L16" s="154" t="s">
        <v>24</v>
      </c>
      <c r="M16" s="150"/>
      <c r="N16" s="151">
        <f t="shared" si="0"/>
        <v>42</v>
      </c>
      <c r="O16" s="152">
        <f t="shared" si="1"/>
        <v>20</v>
      </c>
      <c r="P16" s="153">
        <f t="shared" si="2"/>
        <v>2</v>
      </c>
      <c r="Q16" s="154">
        <f t="shared" si="3"/>
        <v>0</v>
      </c>
      <c r="R16" s="158">
        <f t="shared" si="4"/>
        <v>1</v>
      </c>
      <c r="S16" s="156">
        <f t="shared" si="4"/>
        <v>0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BKV Plzeň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358</v>
      </c>
      <c r="O18" s="172">
        <f t="shared" si="5"/>
        <v>303</v>
      </c>
      <c r="P18" s="171">
        <f t="shared" si="5"/>
        <v>14</v>
      </c>
      <c r="Q18" s="173">
        <f t="shared" si="5"/>
        <v>4</v>
      </c>
      <c r="R18" s="171">
        <f t="shared" si="5"/>
        <v>6</v>
      </c>
      <c r="S18" s="172">
        <f t="shared" si="5"/>
        <v>2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ht="19.5" customHeight="1" thickBot="1">
      <c r="B3" s="125" t="s">
        <v>1</v>
      </c>
      <c r="C3" s="126"/>
      <c r="D3" s="293" t="s">
        <v>50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 t="s">
        <v>51</v>
      </c>
      <c r="R3" s="294"/>
      <c r="S3" s="295" t="s">
        <v>85</v>
      </c>
      <c r="T3" s="295"/>
    </row>
    <row r="4" spans="2:20" ht="19.5" customHeight="1" thickTop="1">
      <c r="B4" s="127" t="s">
        <v>3</v>
      </c>
      <c r="C4" s="128"/>
      <c r="D4" s="296" t="s">
        <v>366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 t="s">
        <v>14</v>
      </c>
      <c r="R4" s="297"/>
      <c r="S4" s="298" t="s">
        <v>347</v>
      </c>
      <c r="T4" s="298"/>
    </row>
    <row r="5" spans="2:20" ht="19.5" customHeight="1">
      <c r="B5" s="127" t="s">
        <v>4</v>
      </c>
      <c r="C5" s="129"/>
      <c r="D5" s="305" t="s">
        <v>60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6" t="s">
        <v>2</v>
      </c>
      <c r="R5" s="306"/>
      <c r="S5" s="299" t="s">
        <v>198</v>
      </c>
      <c r="T5" s="299"/>
    </row>
    <row r="6" spans="2:20" ht="19.5" customHeight="1" thickBot="1">
      <c r="B6" s="130" t="s">
        <v>5</v>
      </c>
      <c r="C6" s="131"/>
      <c r="D6" s="300" t="s">
        <v>351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132"/>
      <c r="R6" s="133"/>
      <c r="S6" s="134" t="s">
        <v>180</v>
      </c>
      <c r="T6" s="135" t="s">
        <v>27</v>
      </c>
    </row>
    <row r="7" spans="2:20" ht="24.75" customHeight="1">
      <c r="B7" s="136"/>
      <c r="C7" s="137" t="str">
        <f>D4</f>
        <v>TJ Jiska Nejdek</v>
      </c>
      <c r="D7" s="137" t="str">
        <f>D5</f>
        <v>TJ Sokol České Budějovice</v>
      </c>
      <c r="E7" s="301" t="s">
        <v>6</v>
      </c>
      <c r="F7" s="301"/>
      <c r="G7" s="301"/>
      <c r="H7" s="301"/>
      <c r="I7" s="301"/>
      <c r="J7" s="301"/>
      <c r="K7" s="301"/>
      <c r="L7" s="301"/>
      <c r="M7" s="301"/>
      <c r="N7" s="302" t="s">
        <v>15</v>
      </c>
      <c r="O7" s="302"/>
      <c r="P7" s="302" t="s">
        <v>16</v>
      </c>
      <c r="Q7" s="302"/>
      <c r="R7" s="302" t="s">
        <v>17</v>
      </c>
      <c r="S7" s="302"/>
      <c r="T7" s="138" t="s">
        <v>7</v>
      </c>
    </row>
    <row r="8" spans="2:20" ht="9.75" customHeight="1" thickBot="1">
      <c r="B8" s="139"/>
      <c r="C8" s="140"/>
      <c r="D8" s="141"/>
      <c r="E8" s="303">
        <v>1</v>
      </c>
      <c r="F8" s="303"/>
      <c r="G8" s="303"/>
      <c r="H8" s="303">
        <v>2</v>
      </c>
      <c r="I8" s="303"/>
      <c r="J8" s="303"/>
      <c r="K8" s="303">
        <v>3</v>
      </c>
      <c r="L8" s="303"/>
      <c r="M8" s="303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370</v>
      </c>
      <c r="D9" s="147" t="s">
        <v>362</v>
      </c>
      <c r="E9" s="148">
        <v>21</v>
      </c>
      <c r="F9" s="149" t="s">
        <v>24</v>
      </c>
      <c r="G9" s="150">
        <v>14</v>
      </c>
      <c r="H9" s="148">
        <v>13</v>
      </c>
      <c r="I9" s="149" t="s">
        <v>24</v>
      </c>
      <c r="J9" s="150">
        <v>21</v>
      </c>
      <c r="K9" s="148">
        <v>11</v>
      </c>
      <c r="L9" s="149" t="s">
        <v>24</v>
      </c>
      <c r="M9" s="150">
        <v>21</v>
      </c>
      <c r="N9" s="151">
        <f aca="true" t="shared" si="0" ref="N9:N17">E9+H9+K9</f>
        <v>45</v>
      </c>
      <c r="O9" s="152">
        <f aca="true" t="shared" si="1" ref="O9:O17">G9+J9+M9</f>
        <v>56</v>
      </c>
      <c r="P9" s="153">
        <f aca="true" t="shared" si="2" ref="P9:P17">IF(E9&gt;G9,1,0)+IF(H9&gt;J9,1,0)+IF(K9&gt;M9,1,0)</f>
        <v>1</v>
      </c>
      <c r="Q9" s="154">
        <f aca="true" t="shared" si="3" ref="Q9:Q17">IF(E9&lt;G9,1,0)+IF(H9&lt;J9,1,0)+IF(K9&lt;M9,1,0)</f>
        <v>2</v>
      </c>
      <c r="R9" s="155">
        <f>IF(P9=2,1,0)</f>
        <v>0</v>
      </c>
      <c r="S9" s="156">
        <f>IF(Q9=2,1,0)</f>
        <v>1</v>
      </c>
      <c r="T9" s="157"/>
    </row>
    <row r="10" spans="2:20" ht="30" customHeight="1">
      <c r="B10" s="145" t="s">
        <v>23</v>
      </c>
      <c r="C10" s="146" t="s">
        <v>369</v>
      </c>
      <c r="D10" s="146" t="s">
        <v>63</v>
      </c>
      <c r="E10" s="148">
        <v>21</v>
      </c>
      <c r="F10" s="154" t="s">
        <v>24</v>
      </c>
      <c r="G10" s="150">
        <v>0</v>
      </c>
      <c r="H10" s="148">
        <v>21</v>
      </c>
      <c r="I10" s="154" t="s">
        <v>24</v>
      </c>
      <c r="J10" s="150">
        <v>0</v>
      </c>
      <c r="K10" s="148"/>
      <c r="L10" s="154" t="s">
        <v>24</v>
      </c>
      <c r="M10" s="150"/>
      <c r="N10" s="151">
        <f t="shared" si="0"/>
        <v>42</v>
      </c>
      <c r="O10" s="152">
        <f t="shared" si="1"/>
        <v>0</v>
      </c>
      <c r="P10" s="153">
        <f t="shared" si="2"/>
        <v>2</v>
      </c>
      <c r="Q10" s="154">
        <f t="shared" si="3"/>
        <v>0</v>
      </c>
      <c r="R10" s="158">
        <f aca="true" t="shared" si="4" ref="R10:S17">IF(P10=2,1,0)</f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374</v>
      </c>
      <c r="D11" s="146" t="s">
        <v>371</v>
      </c>
      <c r="E11" s="148">
        <v>18</v>
      </c>
      <c r="F11" s="154" t="s">
        <v>24</v>
      </c>
      <c r="G11" s="150">
        <v>21</v>
      </c>
      <c r="H11" s="148">
        <v>21</v>
      </c>
      <c r="I11" s="154" t="s">
        <v>24</v>
      </c>
      <c r="J11" s="150">
        <v>18</v>
      </c>
      <c r="K11" s="148">
        <v>21</v>
      </c>
      <c r="L11" s="154" t="s">
        <v>24</v>
      </c>
      <c r="M11" s="150">
        <v>13</v>
      </c>
      <c r="N11" s="151">
        <f t="shared" si="0"/>
        <v>60</v>
      </c>
      <c r="O11" s="152">
        <f t="shared" si="1"/>
        <v>52</v>
      </c>
      <c r="P11" s="153">
        <f t="shared" si="2"/>
        <v>2</v>
      </c>
      <c r="Q11" s="154">
        <f t="shared" si="3"/>
        <v>1</v>
      </c>
      <c r="R11" s="158">
        <f t="shared" si="4"/>
        <v>1</v>
      </c>
      <c r="S11" s="156">
        <f t="shared" si="4"/>
        <v>0</v>
      </c>
      <c r="T11" s="157"/>
    </row>
    <row r="12" spans="2:20" ht="30" customHeight="1">
      <c r="B12" s="145" t="s">
        <v>21</v>
      </c>
      <c r="C12" s="146" t="s">
        <v>373</v>
      </c>
      <c r="D12" s="146" t="s">
        <v>372</v>
      </c>
      <c r="E12" s="148">
        <v>21</v>
      </c>
      <c r="F12" s="154" t="s">
        <v>24</v>
      </c>
      <c r="G12" s="150">
        <v>18</v>
      </c>
      <c r="H12" s="148">
        <v>19</v>
      </c>
      <c r="I12" s="154" t="s">
        <v>24</v>
      </c>
      <c r="J12" s="150">
        <v>21</v>
      </c>
      <c r="K12" s="148">
        <v>21</v>
      </c>
      <c r="L12" s="154" t="s">
        <v>24</v>
      </c>
      <c r="M12" s="150">
        <v>18</v>
      </c>
      <c r="N12" s="151">
        <f t="shared" si="0"/>
        <v>61</v>
      </c>
      <c r="O12" s="152">
        <f t="shared" si="1"/>
        <v>57</v>
      </c>
      <c r="P12" s="153">
        <f t="shared" si="2"/>
        <v>2</v>
      </c>
      <c r="Q12" s="154">
        <f t="shared" si="3"/>
        <v>1</v>
      </c>
      <c r="R12" s="158">
        <f t="shared" si="4"/>
        <v>1</v>
      </c>
      <c r="S12" s="156">
        <f t="shared" si="4"/>
        <v>0</v>
      </c>
      <c r="T12" s="157"/>
    </row>
    <row r="13" spans="2:20" ht="30" customHeight="1">
      <c r="B13" s="145" t="s">
        <v>20</v>
      </c>
      <c r="C13" s="146" t="s">
        <v>274</v>
      </c>
      <c r="D13" s="146" t="s">
        <v>359</v>
      </c>
      <c r="E13" s="148">
        <v>17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15</v>
      </c>
      <c r="K13" s="148">
        <v>21</v>
      </c>
      <c r="L13" s="154" t="s">
        <v>24</v>
      </c>
      <c r="M13" s="150">
        <v>9</v>
      </c>
      <c r="N13" s="151">
        <f t="shared" si="0"/>
        <v>59</v>
      </c>
      <c r="O13" s="152">
        <f t="shared" si="1"/>
        <v>45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/>
    </row>
    <row r="14" spans="2:20" ht="30" customHeight="1">
      <c r="B14" s="145" t="s">
        <v>19</v>
      </c>
      <c r="C14" s="146" t="s">
        <v>276</v>
      </c>
      <c r="D14" s="146" t="s">
        <v>306</v>
      </c>
      <c r="E14" s="148">
        <v>26</v>
      </c>
      <c r="F14" s="154" t="s">
        <v>24</v>
      </c>
      <c r="G14" s="150">
        <v>24</v>
      </c>
      <c r="H14" s="148">
        <v>22</v>
      </c>
      <c r="I14" s="154" t="s">
        <v>24</v>
      </c>
      <c r="J14" s="150">
        <v>20</v>
      </c>
      <c r="K14" s="148"/>
      <c r="L14" s="154" t="s">
        <v>24</v>
      </c>
      <c r="M14" s="150"/>
      <c r="N14" s="151">
        <f t="shared" si="0"/>
        <v>48</v>
      </c>
      <c r="O14" s="152">
        <f t="shared" si="1"/>
        <v>44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/>
    </row>
    <row r="15" spans="2:20" ht="30" customHeight="1">
      <c r="B15" s="145" t="s">
        <v>25</v>
      </c>
      <c r="C15" s="146" t="s">
        <v>368</v>
      </c>
      <c r="D15" s="146" t="s">
        <v>308</v>
      </c>
      <c r="E15" s="148">
        <v>21</v>
      </c>
      <c r="F15" s="154" t="s">
        <v>24</v>
      </c>
      <c r="G15" s="150">
        <v>19</v>
      </c>
      <c r="H15" s="148">
        <v>21</v>
      </c>
      <c r="I15" s="154" t="s">
        <v>24</v>
      </c>
      <c r="J15" s="150">
        <v>17</v>
      </c>
      <c r="K15" s="148"/>
      <c r="L15" s="154" t="s">
        <v>24</v>
      </c>
      <c r="M15" s="150"/>
      <c r="N15" s="151">
        <f>E15+H15+K15</f>
        <v>42</v>
      </c>
      <c r="O15" s="152">
        <f>G15+J15+M15</f>
        <v>36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/>
    </row>
    <row r="16" spans="2:20" ht="30" customHeight="1">
      <c r="B16" s="145" t="s">
        <v>18</v>
      </c>
      <c r="C16" s="146" t="s">
        <v>280</v>
      </c>
      <c r="D16" s="146" t="s">
        <v>302</v>
      </c>
      <c r="E16" s="148">
        <v>21</v>
      </c>
      <c r="F16" s="154" t="s">
        <v>24</v>
      </c>
      <c r="G16" s="150">
        <v>17</v>
      </c>
      <c r="H16" s="148">
        <v>21</v>
      </c>
      <c r="I16" s="154" t="s">
        <v>24</v>
      </c>
      <c r="J16" s="150">
        <v>14</v>
      </c>
      <c r="K16" s="148"/>
      <c r="L16" s="154" t="s">
        <v>24</v>
      </c>
      <c r="M16" s="150"/>
      <c r="N16" s="151">
        <f>E16+H16+K16</f>
        <v>42</v>
      </c>
      <c r="O16" s="152">
        <f>G16+J16+M16</f>
        <v>31</v>
      </c>
      <c r="P16" s="153">
        <f>IF(E16&gt;G16,1,0)+IF(H16&gt;J16,1,0)+IF(K16&gt;M16,1,0)</f>
        <v>2</v>
      </c>
      <c r="Q16" s="154">
        <f>IF(E16&lt;G16,1,0)+IF(H16&lt;J16,1,0)+IF(K16&lt;M16,1,0)</f>
        <v>0</v>
      </c>
      <c r="R16" s="158">
        <f>IF(P16=2,1,0)</f>
        <v>1</v>
      </c>
      <c r="S16" s="156">
        <f>IF(Q16=2,1,0)</f>
        <v>0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304" t="str">
        <f>IF(R18&gt;S18,D4,IF(S18&gt;R18,D5,"remíza"))</f>
        <v>TJ Jiska Nejdek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171">
        <f aca="true" t="shared" si="5" ref="N18:S18">SUM(N9:N17)</f>
        <v>399</v>
      </c>
      <c r="O18" s="172">
        <f t="shared" si="5"/>
        <v>321</v>
      </c>
      <c r="P18" s="171">
        <f t="shared" si="5"/>
        <v>15</v>
      </c>
      <c r="Q18" s="173">
        <f t="shared" si="5"/>
        <v>5</v>
      </c>
      <c r="R18" s="171">
        <f t="shared" si="5"/>
        <v>7</v>
      </c>
      <c r="S18" s="172">
        <f t="shared" si="5"/>
        <v>1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2018-10-01T07:14:02Z</cp:lastPrinted>
  <dcterms:created xsi:type="dcterms:W3CDTF">1996-11-18T12:18:44Z</dcterms:created>
  <dcterms:modified xsi:type="dcterms:W3CDTF">2019-02-25T20:08:14Z</dcterms:modified>
  <cp:category/>
  <cp:version/>
  <cp:contentType/>
  <cp:contentStatus/>
</cp:coreProperties>
</file>