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1140" tabRatio="750" activeTab="0"/>
  </bookViews>
  <sheets>
    <sheet name="KPDZ 2020" sheetId="1" r:id="rId1"/>
    <sheet name="Tabulka_konečné_pořadí" sheetId="2" r:id="rId2"/>
    <sheet name="Tabulka_základní_část" sheetId="3" r:id="rId3"/>
    <sheet name="1_kolo_CB" sheetId="4" r:id="rId4"/>
    <sheet name="List1" sheetId="5" state="hidden" r:id="rId5"/>
    <sheet name="2_kolo_VO" sheetId="6" r:id="rId6"/>
    <sheet name="FInale_CK" sheetId="7" r:id="rId7"/>
    <sheet name="Zápis" sheetId="8" r:id="rId8"/>
    <sheet name="Systém" sheetId="9" state="hidden" r:id="rId9"/>
    <sheet name="soupiska" sheetId="10" r:id="rId10"/>
    <sheet name="Soupisky" sheetId="11" r:id="rId11"/>
  </sheets>
  <externalReferences>
    <externalReference r:id="rId14"/>
  </externalReferences>
  <definedNames>
    <definedName name="_xlnm.Print_Area" localSheetId="3">'1_kolo_CB'!$A$3:$T$181</definedName>
    <definedName name="_xlnm.Print_Area" localSheetId="10">'Soupisky'!$A$1:$D$28</definedName>
  </definedNames>
  <calcPr fullCalcOnLoad="1"/>
</workbook>
</file>

<file path=xl/sharedStrings.xml><?xml version="1.0" encoding="utf-8"?>
<sst xmlns="http://schemas.openxmlformats.org/spreadsheetml/2006/main" count="2167" uniqueCount="227">
  <si>
    <t>1. kolo</t>
  </si>
  <si>
    <t>2. kolo</t>
  </si>
  <si>
    <t>3. kolo</t>
  </si>
  <si>
    <t>4. kolo</t>
  </si>
  <si>
    <t>5. kolo</t>
  </si>
  <si>
    <t>6. kolo</t>
  </si>
  <si>
    <t>7. kolo</t>
  </si>
  <si>
    <t>1.</t>
  </si>
  <si>
    <t>2.</t>
  </si>
  <si>
    <t>3.</t>
  </si>
  <si>
    <t>4.</t>
  </si>
  <si>
    <t>5.</t>
  </si>
  <si>
    <t>6.</t>
  </si>
  <si>
    <t>7.</t>
  </si>
  <si>
    <t>8.</t>
  </si>
  <si>
    <t>Sokol České Budějovice "A"</t>
  </si>
  <si>
    <t>Sokol České Budějovice "B"</t>
  </si>
  <si>
    <t>SK Dobrá Voda</t>
  </si>
  <si>
    <t>Sokol Vodňany</t>
  </si>
  <si>
    <t>Vodňany</t>
  </si>
  <si>
    <t>Český Krumlov</t>
  </si>
  <si>
    <t>VO</t>
  </si>
  <si>
    <t>DV</t>
  </si>
  <si>
    <t>SKB Český Krumlov "A"</t>
  </si>
  <si>
    <t>SKB Český Krumlov "B"</t>
  </si>
  <si>
    <t>SKB Český Krumlov "C"</t>
  </si>
  <si>
    <t>SKB Český Krumlov "D"</t>
  </si>
  <si>
    <t>České Budějovice</t>
  </si>
  <si>
    <t>CK A</t>
  </si>
  <si>
    <t>CK B</t>
  </si>
  <si>
    <t>CK C</t>
  </si>
  <si>
    <t>CK D</t>
  </si>
  <si>
    <t>CB A</t>
  </si>
  <si>
    <t>CB B</t>
  </si>
  <si>
    <t>o 1. - 4.místo</t>
  </si>
  <si>
    <t>o 5. - 8.místo</t>
  </si>
  <si>
    <t>Družstvo</t>
  </si>
  <si>
    <t>Body</t>
  </si>
  <si>
    <t>Pořadí</t>
  </si>
  <si>
    <t>(+/-) zápasy</t>
  </si>
  <si>
    <t>(+/-) sety</t>
  </si>
  <si>
    <t>(+/-) míčky</t>
  </si>
  <si>
    <t>Hodnocení utkání</t>
  </si>
  <si>
    <t>Vítěz každého utkání získává 3 body.</t>
  </si>
  <si>
    <t>Za nerozhodný výsledek získávají oba soupeři 2 body.</t>
  </si>
  <si>
    <t>Poražený získává 1 bod.</t>
  </si>
  <si>
    <t>Za nesehrané utkání získává družstvo, které utkání neodehrálo 0 bodů.</t>
  </si>
  <si>
    <t>Pořadí je určeno:</t>
  </si>
  <si>
    <t>a) počtem získaných bodů</t>
  </si>
  <si>
    <t>b) rozdílem vyhraných a prohraných zápasů</t>
  </si>
  <si>
    <t>c) rozdílem vyhraných a prohraných setů</t>
  </si>
  <si>
    <t>d) rozdílem vyhraných a prohraných míčů</t>
  </si>
  <si>
    <t>V případě shody všech kritérií rozhoduje los.</t>
  </si>
  <si>
    <t>Oblastní přebor smíšených družstev ŽÁKŮ 2020</t>
  </si>
  <si>
    <t>Vrchní rozhodčí:</t>
  </si>
  <si>
    <t>Klíma Jan</t>
  </si>
  <si>
    <t>remíza</t>
  </si>
  <si>
    <t>Výsledky setů</t>
  </si>
  <si>
    <t>Součet míčů</t>
  </si>
  <si>
    <t>Sety</t>
  </si>
  <si>
    <t xml:space="preserve">Zápasy  </t>
  </si>
  <si>
    <t>Disciplína:</t>
  </si>
  <si>
    <t>1. dvouhra chlapci</t>
  </si>
  <si>
    <t>:</t>
  </si>
  <si>
    <t>1. dvouhra dívky</t>
  </si>
  <si>
    <t>2. dvouhra chlapci</t>
  </si>
  <si>
    <t>2. dvouhra dívky</t>
  </si>
  <si>
    <t>Smíšená čtyřhra</t>
  </si>
  <si>
    <t>Získané body</t>
  </si>
  <si>
    <t>Vítěz</t>
  </si>
  <si>
    <t>18.1.2020 České Budějovice</t>
  </si>
  <si>
    <t>ZÁPIS O UTKÁNÍ SMÍŠENÝCH DRUŽSTEV</t>
  </si>
  <si>
    <t>Název soutěže:</t>
  </si>
  <si>
    <t>Kolo:</t>
  </si>
  <si>
    <t>Utkání:</t>
  </si>
  <si>
    <t>Družstvo "A"</t>
  </si>
  <si>
    <t>Datum:</t>
  </si>
  <si>
    <t>Družstvo "B"</t>
  </si>
  <si>
    <t>Místo:</t>
  </si>
  <si>
    <t xml:space="preserve">           Součet míčů</t>
  </si>
  <si>
    <t xml:space="preserve">        Sety</t>
  </si>
  <si>
    <t xml:space="preserve">  Body</t>
  </si>
  <si>
    <t>Rozhodčí</t>
  </si>
  <si>
    <t>1. dvouhra chlapců</t>
  </si>
  <si>
    <t>1. dvouhra dívek</t>
  </si>
  <si>
    <t>2. dvouhra chlapců</t>
  </si>
  <si>
    <t>2. dvouhra dívek</t>
  </si>
  <si>
    <t>VÍTĚZ:</t>
  </si>
  <si>
    <t>Vladimír Marek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</si>
  <si>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</si>
  <si>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</si>
  <si>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</si>
  <si>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</si>
  <si>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</si>
  <si>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</si>
  <si>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Oblastní přebor smíšených družstev žáků - 2020</t>
  </si>
  <si>
    <t>SKB "A"</t>
  </si>
  <si>
    <t>o 5. - 8. místo</t>
  </si>
  <si>
    <t>o 1. - 4. místo</t>
  </si>
  <si>
    <t>Oblastní přebor smíšených družstev ŽÁKŮ 2020 - finálová část (14.3.2020 Český Krumlov)</t>
  </si>
  <si>
    <t>finále</t>
  </si>
  <si>
    <t>1.-4.</t>
  </si>
  <si>
    <t>5.-8.</t>
  </si>
  <si>
    <r>
      <rPr>
        <b/>
        <sz val="11"/>
        <color indexed="10"/>
        <rFont val="Arial CE"/>
        <family val="0"/>
      </rPr>
      <t xml:space="preserve">SK Dobrá Voda </t>
    </r>
    <r>
      <rPr>
        <b/>
        <sz val="11"/>
        <rFont val="Arial CE"/>
        <family val="2"/>
      </rPr>
      <t xml:space="preserve">- </t>
    </r>
    <r>
      <rPr>
        <sz val="11"/>
        <rFont val="Arial CE"/>
        <family val="0"/>
      </rPr>
      <t>SKB Český Krumlov "B"</t>
    </r>
  </si>
  <si>
    <r>
      <rPr>
        <sz val="11"/>
        <rFont val="Arial CE"/>
        <family val="0"/>
      </rPr>
      <t>SK Dobrá Voda</t>
    </r>
    <r>
      <rPr>
        <b/>
        <sz val="11"/>
        <rFont val="Arial CE"/>
        <family val="2"/>
      </rPr>
      <t xml:space="preserve"> - </t>
    </r>
    <r>
      <rPr>
        <b/>
        <sz val="11"/>
        <color indexed="10"/>
        <rFont val="Arial CE"/>
        <family val="0"/>
      </rPr>
      <t>SKB Český Krumlov "B"</t>
    </r>
  </si>
  <si>
    <r>
      <rPr>
        <b/>
        <sz val="11"/>
        <color indexed="10"/>
        <rFont val="Arial CE"/>
        <family val="0"/>
      </rPr>
      <t xml:space="preserve">Sokol České Budějovice "B" </t>
    </r>
    <r>
      <rPr>
        <b/>
        <sz val="11"/>
        <rFont val="Arial CE"/>
        <family val="2"/>
      </rPr>
      <t xml:space="preserve">- </t>
    </r>
    <r>
      <rPr>
        <sz val="11"/>
        <rFont val="Arial CE"/>
        <family val="0"/>
      </rPr>
      <t>Sokol Vodňany</t>
    </r>
  </si>
  <si>
    <r>
      <rPr>
        <sz val="11"/>
        <rFont val="Arial CE"/>
        <family val="0"/>
      </rPr>
      <t>Sokol České Budějovice "B"</t>
    </r>
    <r>
      <rPr>
        <b/>
        <sz val="11"/>
        <rFont val="Arial CE"/>
        <family val="2"/>
      </rPr>
      <t xml:space="preserve"> - </t>
    </r>
    <r>
      <rPr>
        <b/>
        <sz val="11"/>
        <color indexed="10"/>
        <rFont val="Arial CE"/>
        <family val="0"/>
      </rPr>
      <t>Sokol Vodňany</t>
    </r>
  </si>
  <si>
    <r>
      <rPr>
        <b/>
        <sz val="11"/>
        <color indexed="10"/>
        <rFont val="Arial CE"/>
        <family val="0"/>
      </rPr>
      <t xml:space="preserve">SKB Český Krumlov "D" </t>
    </r>
    <r>
      <rPr>
        <b/>
        <sz val="11"/>
        <rFont val="Arial CE"/>
        <family val="2"/>
      </rPr>
      <t xml:space="preserve">- </t>
    </r>
    <r>
      <rPr>
        <sz val="11"/>
        <rFont val="Arial CE"/>
        <family val="0"/>
      </rPr>
      <t>Sokol České Budějovice "A"</t>
    </r>
  </si>
  <si>
    <r>
      <rPr>
        <sz val="11"/>
        <color indexed="8"/>
        <rFont val="Arial CE"/>
        <family val="0"/>
      </rPr>
      <t xml:space="preserve">SKB Český Krumlov "D" - </t>
    </r>
    <r>
      <rPr>
        <b/>
        <sz val="11"/>
        <color indexed="10"/>
        <rFont val="Arial CE"/>
        <family val="0"/>
      </rPr>
      <t>Sokol České Budějovice "A"</t>
    </r>
  </si>
  <si>
    <r>
      <rPr>
        <b/>
        <sz val="11"/>
        <color indexed="10"/>
        <rFont val="Arial CE"/>
        <family val="0"/>
      </rPr>
      <t xml:space="preserve">SKB Český Krumlov "A" </t>
    </r>
    <r>
      <rPr>
        <sz val="11"/>
        <rFont val="Arial CE"/>
        <family val="0"/>
      </rPr>
      <t xml:space="preserve">- SKB Český Krumlov "C" </t>
    </r>
  </si>
  <si>
    <r>
      <rPr>
        <sz val="11"/>
        <rFont val="Arial CE"/>
        <family val="0"/>
      </rPr>
      <t>SKB Český Krumlov "A"</t>
    </r>
    <r>
      <rPr>
        <b/>
        <sz val="11"/>
        <rFont val="Arial CE"/>
        <family val="2"/>
      </rPr>
      <t xml:space="preserve"> - </t>
    </r>
    <r>
      <rPr>
        <b/>
        <sz val="11"/>
        <color indexed="10"/>
        <rFont val="Arial CE"/>
        <family val="0"/>
      </rPr>
      <t>SKB Český Krumlov "C"</t>
    </r>
  </si>
  <si>
    <t>SKB "C"</t>
  </si>
  <si>
    <t>CB "A"</t>
  </si>
  <si>
    <t>CB "B"</t>
  </si>
  <si>
    <t>SKB "D"</t>
  </si>
  <si>
    <t>SKB "B"</t>
  </si>
  <si>
    <t>Klíma</t>
  </si>
  <si>
    <t>Hálková</t>
  </si>
  <si>
    <t>Zubr</t>
  </si>
  <si>
    <t>Marková</t>
  </si>
  <si>
    <t>Zubr - Hálková</t>
  </si>
  <si>
    <t>Bouberle</t>
  </si>
  <si>
    <t>Bouberlová</t>
  </si>
  <si>
    <t>Hron</t>
  </si>
  <si>
    <t>Nováková</t>
  </si>
  <si>
    <t>Bouberle - Bouberlová</t>
  </si>
  <si>
    <t>Chládek</t>
  </si>
  <si>
    <t>Šemberová</t>
  </si>
  <si>
    <t>Duda</t>
  </si>
  <si>
    <t>Vortelová</t>
  </si>
  <si>
    <t>Chládek - Šemberová</t>
  </si>
  <si>
    <t>Buchálek</t>
  </si>
  <si>
    <t>Buchálková</t>
  </si>
  <si>
    <t>Vrchotický</t>
  </si>
  <si>
    <t>Dvořáková</t>
  </si>
  <si>
    <t>Vrchotický - Buchálková</t>
  </si>
  <si>
    <t>Došek</t>
  </si>
  <si>
    <t>Krupczová</t>
  </si>
  <si>
    <t>Neubauer</t>
  </si>
  <si>
    <t>Hamplová</t>
  </si>
  <si>
    <t>Sýkora - Krupczová</t>
  </si>
  <si>
    <t>Šmikmátor</t>
  </si>
  <si>
    <t>Nepivodová</t>
  </si>
  <si>
    <t>Nepivoda</t>
  </si>
  <si>
    <t>Krištofová</t>
  </si>
  <si>
    <t>Šmikmátor - Hulcová</t>
  </si>
  <si>
    <t>Jurný</t>
  </si>
  <si>
    <t>Fišerová</t>
  </si>
  <si>
    <t>Pražák</t>
  </si>
  <si>
    <t>Kozáková</t>
  </si>
  <si>
    <t>Jurný - Mikešová</t>
  </si>
  <si>
    <t>Šváb</t>
  </si>
  <si>
    <t>Půlpánová</t>
  </si>
  <si>
    <t>Marťan</t>
  </si>
  <si>
    <t>Pražáková</t>
  </si>
  <si>
    <t>Šváb - Pavlyková</t>
  </si>
  <si>
    <t>Duda - Vortelová</t>
  </si>
  <si>
    <t>Klíma - Hálková</t>
  </si>
  <si>
    <t>Hulcová</t>
  </si>
  <si>
    <t>Nepivoda - Nepivodová</t>
  </si>
  <si>
    <t>Sýkora</t>
  </si>
  <si>
    <t>Došek - Hamplová</t>
  </si>
  <si>
    <t>Pavlyková</t>
  </si>
  <si>
    <t>Marťan - Pražáková</t>
  </si>
  <si>
    <t>Mikešová</t>
  </si>
  <si>
    <t>Martinovský</t>
  </si>
  <si>
    <t>Pražák - Fišerová</t>
  </si>
  <si>
    <t>Duda - Šemberová</t>
  </si>
  <si>
    <t>Pražák - Kozáková</t>
  </si>
  <si>
    <t>Šmikmátor - Krištofová</t>
  </si>
  <si>
    <t>Buchálek - Dvořáková</t>
  </si>
  <si>
    <t>Zubr - Marková</t>
  </si>
  <si>
    <t>Martinovský - Fišerová</t>
  </si>
  <si>
    <t>Vrchotický - Dvořáková</t>
  </si>
  <si>
    <t>Neubauer - Krupczová</t>
  </si>
  <si>
    <t>Śmikmátor</t>
  </si>
  <si>
    <t>Šmikmátor - Nepivodová</t>
  </si>
  <si>
    <t xml:space="preserve"> </t>
  </si>
  <si>
    <t>kurt 2</t>
  </si>
  <si>
    <t>kurt 3</t>
  </si>
  <si>
    <t>kurt 4</t>
  </si>
  <si>
    <t>kurt 1</t>
  </si>
  <si>
    <t>3-8</t>
  </si>
  <si>
    <t>5-6</t>
  </si>
  <si>
    <t>4-7</t>
  </si>
  <si>
    <t>4-8</t>
  </si>
  <si>
    <t>5-3</t>
  </si>
  <si>
    <t>6-2</t>
  </si>
  <si>
    <t>7-1</t>
  </si>
  <si>
    <t>4-2</t>
  </si>
  <si>
    <t>5-1</t>
  </si>
  <si>
    <t>6-7</t>
  </si>
  <si>
    <t>2-8</t>
  </si>
  <si>
    <t>3-1</t>
  </si>
  <si>
    <t>23.2.2020 Vodňany</t>
  </si>
  <si>
    <t>Oblastní přebor smíšených družstev ŽÁKŮ 2020 - základní část 1. a 2. kolo (18.1.2020 České Budějovice a 23.2.2020 Vodňany</t>
  </si>
  <si>
    <t>Bouberle, Bouberlová</t>
  </si>
  <si>
    <t>Jurný, Kozáková</t>
  </si>
  <si>
    <t>Chládek, Šemberová</t>
  </si>
  <si>
    <t>Pícha</t>
  </si>
  <si>
    <t>Dušátková</t>
  </si>
  <si>
    <t>Klíma, Hálková</t>
  </si>
  <si>
    <t>Kubáková</t>
  </si>
  <si>
    <t>Kubák</t>
  </si>
  <si>
    <t>Kubák, Kubáková</t>
  </si>
  <si>
    <t>Pufr</t>
  </si>
  <si>
    <t>Pufr, Půlpánová</t>
  </si>
  <si>
    <t>Sýkorová</t>
  </si>
  <si>
    <t>Krupcová</t>
  </si>
  <si>
    <t>Sýkora, Vlachová</t>
  </si>
  <si>
    <t>Nepivoda, Nepivodová</t>
  </si>
  <si>
    <t>Plch</t>
  </si>
  <si>
    <t>Pícha, Hálková</t>
  </si>
  <si>
    <t>Jurný, Mikešová</t>
  </si>
  <si>
    <t>Šváb, Pavlyková</t>
  </si>
  <si>
    <t>Duda, Šemberová</t>
  </si>
  <si>
    <t>Šmikmátor, Kryštofová</t>
  </si>
  <si>
    <t>Buchálek, Dvořáková</t>
  </si>
  <si>
    <t>Neubauer, Sýkorová</t>
  </si>
  <si>
    <t>Pufr, Pražáková</t>
  </si>
  <si>
    <t>Pražák, Fišerová</t>
  </si>
  <si>
    <t>Šmikmátor, Hulcová</t>
  </si>
  <si>
    <t>Benešová</t>
  </si>
  <si>
    <t>Bouberle, Benešová</t>
  </si>
  <si>
    <t>Neubauer, Hamplová</t>
  </si>
  <si>
    <t>,</t>
  </si>
  <si>
    <t>Pořadí zápasů v jednom utkání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</si>
</sst>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;@"/>
  </numFmts>
  <fonts count="93">
    <font>
      <sz val="10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u val="single"/>
      <sz val="11"/>
      <color indexed="8"/>
      <name val="Tahoma"/>
      <family val="2"/>
    </font>
    <font>
      <b/>
      <sz val="2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9"/>
      <name val="Arial CE"/>
      <family val="2"/>
    </font>
    <font>
      <sz val="6"/>
      <name val="Small Fonts"/>
      <family val="2"/>
    </font>
    <font>
      <b/>
      <sz val="10"/>
      <name val="Arial CE"/>
      <family val="0"/>
    </font>
    <font>
      <sz val="12"/>
      <name val="UniverseEE"/>
      <family val="1"/>
    </font>
    <font>
      <b/>
      <sz val="12"/>
      <name val="UniverseEE"/>
      <family val="1"/>
    </font>
    <font>
      <b/>
      <sz val="18"/>
      <name val="Arial CE"/>
      <family val="2"/>
    </font>
    <font>
      <sz val="10"/>
      <name val="Arial CE"/>
      <family val="2"/>
    </font>
    <font>
      <sz val="12"/>
      <name val="RomanEE"/>
      <family val="1"/>
    </font>
    <font>
      <sz val="12"/>
      <name val="Arial CE"/>
      <family val="2"/>
    </font>
    <font>
      <sz val="9"/>
      <name val="UniverseEE"/>
      <family val="1"/>
    </font>
    <font>
      <sz val="9"/>
      <name val="Arial CE"/>
      <family val="2"/>
    </font>
    <font>
      <i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10"/>
      <name val="Arial CE"/>
      <family val="0"/>
    </font>
    <font>
      <sz val="11"/>
      <color indexed="8"/>
      <name val="Arial CE"/>
      <family val="0"/>
    </font>
    <font>
      <sz val="11"/>
      <color indexed="10"/>
      <name val="Arial CE"/>
      <family val="2"/>
    </font>
    <font>
      <sz val="9"/>
      <color indexed="8"/>
      <name val="Arial"/>
      <family val="2"/>
    </font>
    <font>
      <sz val="6"/>
      <name val="Arial CE"/>
      <family val="2"/>
    </font>
    <font>
      <b/>
      <sz val="8"/>
      <color indexed="55"/>
      <name val="Arial CE"/>
      <family val="2"/>
    </font>
    <font>
      <b/>
      <sz val="9"/>
      <name val="Arial CE"/>
      <family val="0"/>
    </font>
    <font>
      <b/>
      <sz val="12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u val="single"/>
      <sz val="11"/>
      <color indexed="8"/>
      <name val="Tahoma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 CE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 tint="-0.3499799966812134"/>
      <name val="Arial CE"/>
      <family val="2"/>
    </font>
    <font>
      <sz val="10"/>
      <color theme="1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4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/>
      <right style="thin"/>
      <top/>
      <bottom style="thin"/>
    </border>
    <border>
      <left/>
      <right style="dotted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 style="dotted"/>
      <top style="thin"/>
      <bottom style="double"/>
    </border>
    <border>
      <left style="thin"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/>
      <top style="double"/>
      <bottom/>
    </border>
    <border>
      <left/>
      <right style="thin"/>
      <top/>
      <bottom/>
    </border>
    <border>
      <left/>
      <right style="dotted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 style="thin"/>
      <bottom style="thin"/>
    </border>
    <border>
      <left/>
      <right/>
      <top style="medium"/>
      <bottom style="medium"/>
    </border>
    <border>
      <left style="medium"/>
      <right style="dotted"/>
      <top style="medium"/>
      <bottom style="medium"/>
    </border>
    <border>
      <left/>
      <right style="thin"/>
      <top style="medium"/>
      <bottom style="medium"/>
    </border>
    <border>
      <left/>
      <right style="dotted"/>
      <top style="medium"/>
      <bottom style="medium"/>
    </border>
    <border>
      <left style="dotted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2" applyNumberFormat="0" applyAlignment="0" applyProtection="0"/>
    <xf numFmtId="0" fontId="21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ill="0" applyBorder="0" applyProtection="0">
      <alignment horizontal="center"/>
    </xf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27" fillId="0" borderId="0">
      <alignment/>
      <protection/>
    </xf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24" fillId="0" borderId="0">
      <alignment horizontal="center" vertical="center"/>
      <protection/>
    </xf>
    <xf numFmtId="0" fontId="24" fillId="0" borderId="0">
      <alignment vertical="center"/>
      <protection/>
    </xf>
    <xf numFmtId="0" fontId="23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83" fillId="33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4" fontId="2" fillId="0" borderId="16" xfId="47" applyNumberFormat="1" applyFill="1" applyBorder="1" applyAlignment="1">
      <alignment horizontal="center"/>
      <protection/>
    </xf>
    <xf numFmtId="14" fontId="2" fillId="0" borderId="0" xfId="47" applyNumberForma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7" fillId="35" borderId="17" xfId="47" applyFont="1" applyFill="1" applyBorder="1" applyAlignment="1">
      <alignment horizontal="right" vertical="center" wrapText="1"/>
      <protection/>
    </xf>
    <xf numFmtId="0" fontId="6" fillId="36" borderId="18" xfId="4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0" xfId="47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47" applyFont="1" applyFill="1" applyBorder="1" applyAlignment="1">
      <alignment horizontal="center" vertical="center"/>
      <protection/>
    </xf>
    <xf numFmtId="0" fontId="16" fillId="0" borderId="0" xfId="47" applyFont="1" applyFill="1" applyBorder="1" applyAlignment="1">
      <alignment horizontal="left" vertical="center"/>
      <protection/>
    </xf>
    <xf numFmtId="0" fontId="2" fillId="0" borderId="0" xfId="47" applyFont="1" applyFill="1" applyBorder="1" applyAlignment="1">
      <alignment horizontal="left" vertical="center"/>
      <protection/>
    </xf>
    <xf numFmtId="0" fontId="12" fillId="0" borderId="0" xfId="47" applyFont="1" applyFill="1" applyBorder="1" applyAlignment="1">
      <alignment horizontal="left" vertical="center"/>
      <protection/>
    </xf>
    <xf numFmtId="1" fontId="0" fillId="37" borderId="0" xfId="0" applyNumberFormat="1" applyFill="1" applyAlignment="1">
      <alignment horizontal="center"/>
    </xf>
    <xf numFmtId="0" fontId="0" fillId="37" borderId="0" xfId="0" applyFill="1" applyAlignment="1">
      <alignment/>
    </xf>
    <xf numFmtId="1" fontId="1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 applyProtection="1">
      <alignment/>
      <protection locked="0"/>
    </xf>
    <xf numFmtId="2" fontId="20" fillId="0" borderId="0" xfId="0" applyNumberFormat="1" applyFont="1" applyAlignment="1" applyProtection="1">
      <alignment horizontal="center"/>
      <protection locked="0"/>
    </xf>
    <xf numFmtId="0" fontId="18" fillId="38" borderId="21" xfId="0" applyFont="1" applyFill="1" applyBorder="1" applyAlignment="1">
      <alignment/>
    </xf>
    <xf numFmtId="0" fontId="18" fillId="38" borderId="21" xfId="0" applyFont="1" applyFill="1" applyBorder="1" applyAlignment="1" applyProtection="1">
      <alignment horizontal="center"/>
      <protection locked="0"/>
    </xf>
    <xf numFmtId="0" fontId="18" fillId="38" borderId="22" xfId="37" applyFont="1" applyFill="1" applyBorder="1" applyAlignment="1" applyProtection="1">
      <alignment horizontal="centerContinuous" vertical="center"/>
      <protection locked="0"/>
    </xf>
    <xf numFmtId="0" fontId="18" fillId="38" borderId="23" xfId="37" applyFont="1" applyFill="1" applyBorder="1" applyAlignment="1" applyProtection="1">
      <alignment horizontal="centerContinuous" vertical="center"/>
      <protection locked="0"/>
    </xf>
    <xf numFmtId="0" fontId="18" fillId="38" borderId="24" xfId="37" applyFont="1" applyFill="1" applyBorder="1" applyAlignment="1" applyProtection="1">
      <alignment horizontal="centerContinuous" vertical="center"/>
      <protection locked="0"/>
    </xf>
    <xf numFmtId="0" fontId="18" fillId="38" borderId="25" xfId="37" applyFont="1" applyFill="1" applyBorder="1" applyAlignment="1" applyProtection="1">
      <alignment horizontal="centerContinuous" vertical="center"/>
      <protection locked="0"/>
    </xf>
    <xf numFmtId="0" fontId="18" fillId="0" borderId="0" xfId="0" applyFont="1" applyAlignment="1">
      <alignment/>
    </xf>
    <xf numFmtId="0" fontId="19" fillId="0" borderId="26" xfId="0" applyFont="1" applyFill="1" applyBorder="1" applyAlignment="1">
      <alignment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27" xfId="57" applyFont="1" applyBorder="1" applyProtection="1">
      <alignment horizontal="center" vertical="center"/>
      <protection locked="0"/>
    </xf>
    <xf numFmtId="0" fontId="19" fillId="0" borderId="28" xfId="57" applyFont="1" applyBorder="1" applyProtection="1">
      <alignment horizontal="center" vertical="center"/>
      <protection locked="0"/>
    </xf>
    <xf numFmtId="0" fontId="19" fillId="0" borderId="29" xfId="57" applyFont="1" applyBorder="1" applyProtection="1">
      <alignment horizontal="center" vertical="center"/>
      <protection locked="0"/>
    </xf>
    <xf numFmtId="0" fontId="19" fillId="0" borderId="30" xfId="57" applyFont="1" applyBorder="1" applyAlignment="1" applyProtection="1">
      <alignment horizontal="center" vertical="center"/>
      <protection hidden="1"/>
    </xf>
    <xf numFmtId="0" fontId="19" fillId="0" borderId="29" xfId="57" applyFont="1" applyBorder="1" applyAlignment="1" applyProtection="1">
      <alignment horizontal="center" vertical="center"/>
      <protection hidden="1"/>
    </xf>
    <xf numFmtId="0" fontId="19" fillId="0" borderId="30" xfId="57" applyFont="1" applyBorder="1" applyAlignment="1">
      <alignment horizontal="center" vertical="center"/>
      <protection/>
    </xf>
    <xf numFmtId="0" fontId="19" fillId="0" borderId="29" xfId="57" applyFont="1" applyBorder="1" applyAlignment="1">
      <alignment horizontal="center" vertical="center"/>
      <protection/>
    </xf>
    <xf numFmtId="0" fontId="19" fillId="0" borderId="31" xfId="0" applyFont="1" applyFill="1" applyBorder="1" applyAlignment="1">
      <alignment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21" xfId="0" applyFont="1" applyBorder="1" applyAlignment="1">
      <alignment horizontal="left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32" xfId="57" applyFont="1" applyBorder="1" applyProtection="1">
      <alignment horizontal="center" vertical="center"/>
      <protection locked="0"/>
    </xf>
    <xf numFmtId="0" fontId="19" fillId="0" borderId="25" xfId="57" applyFont="1" applyBorder="1" applyProtection="1">
      <alignment horizontal="center" vertical="center"/>
      <protection locked="0"/>
    </xf>
    <xf numFmtId="0" fontId="19" fillId="0" borderId="33" xfId="57" applyFont="1" applyBorder="1" applyAlignment="1" applyProtection="1">
      <alignment horizontal="center" vertical="center"/>
      <protection hidden="1"/>
    </xf>
    <xf numFmtId="0" fontId="19" fillId="0" borderId="25" xfId="57" applyFont="1" applyBorder="1" applyAlignment="1" applyProtection="1">
      <alignment horizontal="center" vertical="center"/>
      <protection hidden="1"/>
    </xf>
    <xf numFmtId="0" fontId="19" fillId="0" borderId="33" xfId="57" applyFont="1" applyBorder="1" applyAlignment="1">
      <alignment horizontal="center" vertical="center"/>
      <protection/>
    </xf>
    <xf numFmtId="0" fontId="19" fillId="0" borderId="25" xfId="57" applyFont="1" applyBorder="1" applyAlignment="1">
      <alignment horizontal="center" vertical="center"/>
      <protection/>
    </xf>
    <xf numFmtId="0" fontId="18" fillId="38" borderId="26" xfId="0" applyFont="1" applyFill="1" applyBorder="1" applyAlignment="1">
      <alignment/>
    </xf>
    <xf numFmtId="1" fontId="18" fillId="38" borderId="26" xfId="0" applyNumberFormat="1" applyFont="1" applyFill="1" applyBorder="1" applyAlignment="1" applyProtection="1">
      <alignment horizontal="center"/>
      <protection locked="0"/>
    </xf>
    <xf numFmtId="0" fontId="18" fillId="38" borderId="34" xfId="0" applyFont="1" applyFill="1" applyBorder="1" applyAlignment="1" applyProtection="1">
      <alignment/>
      <protection locked="0"/>
    </xf>
    <xf numFmtId="0" fontId="18" fillId="38" borderId="27" xfId="0" applyFont="1" applyFill="1" applyBorder="1" applyAlignment="1" applyProtection="1">
      <alignment/>
      <protection locked="0"/>
    </xf>
    <xf numFmtId="0" fontId="18" fillId="38" borderId="29" xfId="0" applyFont="1" applyFill="1" applyBorder="1" applyAlignment="1" applyProtection="1">
      <alignment/>
      <protection locked="0"/>
    </xf>
    <xf numFmtId="0" fontId="18" fillId="38" borderId="26" xfId="0" applyFont="1" applyFill="1" applyBorder="1" applyAlignment="1">
      <alignment horizontal="center"/>
    </xf>
    <xf numFmtId="0" fontId="18" fillId="38" borderId="26" xfId="57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Alignment="1">
      <alignment horizontal="center"/>
    </xf>
    <xf numFmtId="0" fontId="18" fillId="39" borderId="31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0" xfId="57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1" fontId="22" fillId="0" borderId="0" xfId="0" applyNumberFormat="1" applyFont="1" applyAlignment="1">
      <alignment horizontal="center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" fontId="0" fillId="0" borderId="0" xfId="0" applyNumberFormat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10" fillId="40" borderId="0" xfId="0" applyFont="1" applyFill="1" applyAlignment="1">
      <alignment/>
    </xf>
    <xf numFmtId="0" fontId="0" fillId="40" borderId="0" xfId="0" applyFill="1" applyAlignment="1" applyProtection="1">
      <alignment/>
      <protection locked="0"/>
    </xf>
    <xf numFmtId="0" fontId="0" fillId="40" borderId="0" xfId="0" applyFill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8" fillId="0" borderId="35" xfId="51" applyFont="1" applyBorder="1" applyAlignment="1">
      <alignment vertical="center"/>
      <protection/>
    </xf>
    <xf numFmtId="0" fontId="26" fillId="0" borderId="36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6" fillId="0" borderId="36" xfId="0" applyFont="1" applyBorder="1" applyAlignment="1">
      <alignment horizontal="right" vertical="center"/>
    </xf>
    <xf numFmtId="0" fontId="26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8" fillId="0" borderId="38" xfId="51" applyFont="1" applyBorder="1" applyAlignment="1">
      <alignment vertical="center"/>
      <protection/>
    </xf>
    <xf numFmtId="44" fontId="4" fillId="0" borderId="29" xfId="40" applyFont="1" applyBorder="1" applyAlignment="1">
      <alignment horizontal="center" vertical="center"/>
    </xf>
    <xf numFmtId="0" fontId="26" fillId="0" borderId="27" xfId="0" applyFont="1" applyBorder="1" applyAlignment="1">
      <alignment vertical="center"/>
    </xf>
    <xf numFmtId="0" fontId="30" fillId="0" borderId="27" xfId="58" applyFont="1" applyBorder="1" applyAlignment="1">
      <alignment horizontal="center" vertical="center"/>
      <protection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14" fontId="26" fillId="0" borderId="27" xfId="0" applyNumberFormat="1" applyFont="1" applyBorder="1" applyAlignment="1" applyProtection="1">
      <alignment vertical="center"/>
      <protection locked="0"/>
    </xf>
    <xf numFmtId="164" fontId="26" fillId="0" borderId="41" xfId="0" applyNumberFormat="1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>
      <alignment vertical="center"/>
    </xf>
    <xf numFmtId="0" fontId="26" fillId="0" borderId="34" xfId="0" applyFont="1" applyBorder="1" applyAlignment="1">
      <alignment vertical="center"/>
    </xf>
    <xf numFmtId="0" fontId="26" fillId="0" borderId="27" xfId="0" applyFont="1" applyBorder="1" applyAlignment="1" applyProtection="1">
      <alignment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28" fillId="0" borderId="14" xfId="51" applyFont="1" applyBorder="1" applyAlignment="1">
      <alignment vertical="center"/>
      <protection/>
    </xf>
    <xf numFmtId="0" fontId="30" fillId="0" borderId="42" xfId="58" applyFont="1" applyBorder="1" applyAlignment="1">
      <alignment horizontal="center" vertical="center"/>
      <protection/>
    </xf>
    <xf numFmtId="0" fontId="31" fillId="0" borderId="16" xfId="58" applyFont="1" applyBorder="1" applyAlignment="1" applyProtection="1">
      <alignment horizontal="center" vertical="center"/>
      <protection locked="0"/>
    </xf>
    <xf numFmtId="0" fontId="30" fillId="0" borderId="16" xfId="58" applyFont="1" applyBorder="1" applyAlignment="1">
      <alignment horizontal="center" vertical="center"/>
      <protection/>
    </xf>
    <xf numFmtId="0" fontId="26" fillId="0" borderId="16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4" fillId="0" borderId="44" xfId="55" applyFont="1" applyBorder="1">
      <alignment horizontal="center" vertical="center"/>
      <protection/>
    </xf>
    <xf numFmtId="0" fontId="4" fillId="0" borderId="45" xfId="55" applyFont="1" applyBorder="1">
      <alignment horizontal="center" vertical="center"/>
      <protection/>
    </xf>
    <xf numFmtId="0" fontId="30" fillId="0" borderId="20" xfId="37" applyFont="1" applyBorder="1" applyAlignment="1">
      <alignment horizontal="center" vertical="center"/>
      <protection/>
    </xf>
    <xf numFmtId="0" fontId="30" fillId="0" borderId="45" xfId="0" applyFont="1" applyFill="1" applyBorder="1" applyAlignment="1">
      <alignment horizontal="center"/>
    </xf>
    <xf numFmtId="0" fontId="30" fillId="0" borderId="20" xfId="37" applyFont="1" applyBorder="1" applyAlignment="1">
      <alignment vertical="center"/>
      <protection/>
    </xf>
    <xf numFmtId="0" fontId="30" fillId="0" borderId="45" xfId="0" applyFont="1" applyFill="1" applyBorder="1" applyAlignment="1">
      <alignment/>
    </xf>
    <xf numFmtId="0" fontId="30" fillId="0" borderId="11" xfId="37" applyFont="1" applyBorder="1" applyAlignment="1">
      <alignment horizontal="centerContinuous" vertical="center"/>
      <protection/>
    </xf>
    <xf numFmtId="0" fontId="4" fillId="0" borderId="46" xfId="55" applyFont="1" applyBorder="1">
      <alignment horizontal="center" vertical="center"/>
      <protection/>
    </xf>
    <xf numFmtId="44" fontId="4" fillId="0" borderId="23" xfId="40" applyFont="1" applyBorder="1">
      <alignment horizontal="center"/>
    </xf>
    <xf numFmtId="0" fontId="4" fillId="0" borderId="23" xfId="55" applyFont="1" applyBorder="1">
      <alignment horizontal="center" vertical="center"/>
      <protection/>
    </xf>
    <xf numFmtId="0" fontId="32" fillId="0" borderId="21" xfId="37" applyFont="1" applyBorder="1" applyAlignment="1">
      <alignment horizontal="centerContinuous" vertical="center"/>
      <protection/>
    </xf>
    <xf numFmtId="0" fontId="32" fillId="0" borderId="25" xfId="37" applyFont="1" applyBorder="1" applyAlignment="1">
      <alignment horizontal="centerContinuous" vertical="center"/>
      <protection/>
    </xf>
    <xf numFmtId="0" fontId="32" fillId="0" borderId="32" xfId="37" applyFont="1" applyBorder="1" applyAlignment="1">
      <alignment horizontal="centerContinuous" vertical="center"/>
      <protection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/>
    </xf>
    <xf numFmtId="0" fontId="32" fillId="0" borderId="47" xfId="0" applyFont="1" applyBorder="1" applyAlignment="1">
      <alignment horizontal="center" vertical="center"/>
    </xf>
    <xf numFmtId="0" fontId="30" fillId="0" borderId="48" xfId="37" applyFont="1" applyBorder="1" applyAlignment="1">
      <alignment horizontal="left" vertical="center" wrapText="1" indent="1"/>
      <protection/>
    </xf>
    <xf numFmtId="0" fontId="26" fillId="0" borderId="29" xfId="55" applyFont="1" applyBorder="1" applyAlignment="1" applyProtection="1">
      <alignment horizontal="left" vertical="center" indent="1"/>
      <protection locked="0"/>
    </xf>
    <xf numFmtId="49" fontId="26" fillId="0" borderId="49" xfId="57" applyNumberFormat="1" applyFont="1" applyBorder="1" applyProtection="1">
      <alignment horizontal="center" vertical="center"/>
      <protection locked="0"/>
    </xf>
    <xf numFmtId="49" fontId="26" fillId="0" borderId="50" xfId="57" applyNumberFormat="1" applyFont="1" applyBorder="1">
      <alignment horizontal="center" vertical="center"/>
      <protection/>
    </xf>
    <xf numFmtId="49" fontId="26" fillId="0" borderId="51" xfId="57" applyNumberFormat="1" applyFont="1" applyBorder="1" applyProtection="1">
      <alignment horizontal="center" vertical="center"/>
      <protection locked="0"/>
    </xf>
    <xf numFmtId="49" fontId="28" fillId="0" borderId="52" xfId="57" applyNumberFormat="1" applyFont="1" applyBorder="1">
      <alignment horizontal="center" vertical="center"/>
      <protection/>
    </xf>
    <xf numFmtId="49" fontId="28" fillId="0" borderId="51" xfId="57" applyNumberFormat="1" applyFont="1" applyBorder="1">
      <alignment horizontal="center" vertical="center"/>
      <protection/>
    </xf>
    <xf numFmtId="0" fontId="28" fillId="0" borderId="52" xfId="57" applyFont="1" applyBorder="1" applyProtection="1">
      <alignment horizontal="center" vertical="center"/>
      <protection locked="0"/>
    </xf>
    <xf numFmtId="0" fontId="28" fillId="0" borderId="51" xfId="57" applyFont="1" applyBorder="1" applyProtection="1">
      <alignment horizontal="center" vertical="center"/>
      <protection locked="0"/>
    </xf>
    <xf numFmtId="49" fontId="26" fillId="0" borderId="53" xfId="57" applyNumberFormat="1" applyFont="1" applyBorder="1" applyProtection="1">
      <alignment horizontal="center" vertical="center"/>
      <protection locked="0"/>
    </xf>
    <xf numFmtId="49" fontId="26" fillId="0" borderId="54" xfId="57" applyNumberFormat="1" applyFont="1" applyBorder="1">
      <alignment horizontal="center" vertical="center"/>
      <protection/>
    </xf>
    <xf numFmtId="49" fontId="26" fillId="0" borderId="55" xfId="57" applyNumberFormat="1" applyFont="1" applyBorder="1" applyProtection="1">
      <alignment horizontal="center" vertical="center"/>
      <protection locked="0"/>
    </xf>
    <xf numFmtId="49" fontId="28" fillId="0" borderId="56" xfId="57" applyNumberFormat="1" applyFont="1" applyBorder="1">
      <alignment horizontal="center" vertical="center"/>
      <protection/>
    </xf>
    <xf numFmtId="49" fontId="28" fillId="0" borderId="55" xfId="57" applyNumberFormat="1" applyFont="1" applyBorder="1">
      <alignment horizontal="center" vertical="center"/>
      <protection/>
    </xf>
    <xf numFmtId="0" fontId="28" fillId="0" borderId="56" xfId="57" applyFont="1" applyBorder="1" applyProtection="1">
      <alignment horizontal="center" vertical="center"/>
      <protection locked="0"/>
    </xf>
    <xf numFmtId="0" fontId="28" fillId="0" borderId="55" xfId="57" applyFont="1" applyBorder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left" vertical="center" indent="1"/>
      <protection locked="0"/>
    </xf>
    <xf numFmtId="0" fontId="17" fillId="41" borderId="18" xfId="56" applyFont="1" applyFill="1" applyBorder="1">
      <alignment vertical="center"/>
      <protection/>
    </xf>
    <xf numFmtId="0" fontId="25" fillId="41" borderId="57" xfId="0" applyFont="1" applyFill="1" applyBorder="1" applyAlignment="1" applyProtection="1">
      <alignment horizontal="left" vertical="center" indent="1"/>
      <protection locked="0"/>
    </xf>
    <xf numFmtId="0" fontId="26" fillId="41" borderId="57" xfId="0" applyFont="1" applyFill="1" applyBorder="1" applyAlignment="1">
      <alignment/>
    </xf>
    <xf numFmtId="0" fontId="4" fillId="41" borderId="57" xfId="55" applyFont="1" applyFill="1" applyBorder="1">
      <alignment horizontal="center" vertical="center"/>
      <protection/>
    </xf>
    <xf numFmtId="0" fontId="4" fillId="0" borderId="58" xfId="55" applyFont="1" applyBorder="1">
      <alignment horizontal="center" vertical="center"/>
      <protection/>
    </xf>
    <xf numFmtId="0" fontId="4" fillId="0" borderId="59" xfId="55" applyFont="1" applyBorder="1">
      <alignment horizontal="center" vertical="center"/>
      <protection/>
    </xf>
    <xf numFmtId="0" fontId="4" fillId="0" borderId="60" xfId="55" applyFont="1" applyBorder="1">
      <alignment horizontal="center" vertical="center"/>
      <protection/>
    </xf>
    <xf numFmtId="0" fontId="4" fillId="0" borderId="61" xfId="55" applyFont="1" applyBorder="1">
      <alignment horizontal="center" vertical="center"/>
      <protection/>
    </xf>
    <xf numFmtId="0" fontId="33" fillId="0" borderId="62" xfId="0" applyFont="1" applyBorder="1" applyAlignment="1">
      <alignment horizontal="center" vertical="center"/>
    </xf>
    <xf numFmtId="0" fontId="28" fillId="0" borderId="0" xfId="57" applyFont="1">
      <alignment horizontal="center" vertical="center"/>
      <protection/>
    </xf>
    <xf numFmtId="0" fontId="32" fillId="0" borderId="0" xfId="37" applyFont="1" applyBorder="1" applyAlignment="1">
      <alignment horizontal="right" vertical="center"/>
      <protection/>
    </xf>
    <xf numFmtId="0" fontId="26" fillId="0" borderId="0" xfId="51" applyFont="1">
      <alignment/>
      <protection/>
    </xf>
    <xf numFmtId="0" fontId="22" fillId="0" borderId="0" xfId="51" applyFont="1">
      <alignment/>
      <protection/>
    </xf>
    <xf numFmtId="0" fontId="28" fillId="0" borderId="0" xfId="51" applyFont="1">
      <alignment/>
      <protection/>
    </xf>
    <xf numFmtId="0" fontId="32" fillId="0" borderId="0" xfId="51" applyFont="1">
      <alignment/>
      <protection/>
    </xf>
    <xf numFmtId="0" fontId="26" fillId="0" borderId="0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0" fontId="6" fillId="35" borderId="63" xfId="47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4" fillId="0" borderId="29" xfId="0" applyFont="1" applyBorder="1" applyAlignment="1">
      <alignment horizontal="center" vertical="center"/>
    </xf>
    <xf numFmtId="0" fontId="84" fillId="0" borderId="48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55" xfId="0" applyFont="1" applyBorder="1" applyAlignment="1">
      <alignment horizontal="center" vertical="center"/>
    </xf>
    <xf numFmtId="0" fontId="85" fillId="0" borderId="64" xfId="0" applyFont="1" applyBorder="1" applyAlignment="1">
      <alignment horizontal="center" vertical="center"/>
    </xf>
    <xf numFmtId="0" fontId="85" fillId="0" borderId="65" xfId="0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0" fontId="84" fillId="0" borderId="67" xfId="0" applyFont="1" applyBorder="1" applyAlignment="1">
      <alignment horizontal="center" vertical="center"/>
    </xf>
    <xf numFmtId="0" fontId="84" fillId="0" borderId="6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69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85" fillId="0" borderId="72" xfId="0" applyFont="1" applyBorder="1" applyAlignment="1">
      <alignment horizontal="center" vertical="center"/>
    </xf>
    <xf numFmtId="0" fontId="11" fillId="35" borderId="70" xfId="47" applyFont="1" applyFill="1" applyBorder="1" applyAlignment="1">
      <alignment horizontal="center" vertical="center" wrapText="1"/>
      <protection/>
    </xf>
    <xf numFmtId="1" fontId="84" fillId="0" borderId="66" xfId="0" applyNumberFormat="1" applyFont="1" applyBorder="1" applyAlignment="1">
      <alignment horizontal="center" vertical="center"/>
    </xf>
    <xf numFmtId="0" fontId="86" fillId="33" borderId="10" xfId="0" applyFont="1" applyFill="1" applyBorder="1" applyAlignment="1">
      <alignment vertical="center"/>
    </xf>
    <xf numFmtId="0" fontId="86" fillId="33" borderId="20" xfId="0" applyFont="1" applyFill="1" applyBorder="1" applyAlignment="1">
      <alignment vertical="center"/>
    </xf>
    <xf numFmtId="0" fontId="86" fillId="33" borderId="11" xfId="0" applyFont="1" applyFill="1" applyBorder="1" applyAlignment="1">
      <alignment vertical="center"/>
    </xf>
    <xf numFmtId="0" fontId="86" fillId="33" borderId="12" xfId="0" applyFont="1" applyFill="1" applyBorder="1" applyAlignment="1">
      <alignment vertical="center"/>
    </xf>
    <xf numFmtId="0" fontId="86" fillId="33" borderId="0" xfId="0" applyFont="1" applyFill="1" applyBorder="1" applyAlignment="1">
      <alignment vertical="center"/>
    </xf>
    <xf numFmtId="0" fontId="86" fillId="33" borderId="13" xfId="0" applyFont="1" applyFill="1" applyBorder="1" applyAlignment="1">
      <alignment vertical="center"/>
    </xf>
    <xf numFmtId="0" fontId="86" fillId="33" borderId="14" xfId="0" applyFont="1" applyFill="1" applyBorder="1" applyAlignment="1">
      <alignment vertical="center"/>
    </xf>
    <xf numFmtId="0" fontId="86" fillId="33" borderId="16" xfId="0" applyFont="1" applyFill="1" applyBorder="1" applyAlignment="1">
      <alignment vertical="center"/>
    </xf>
    <xf numFmtId="0" fontId="86" fillId="33" borderId="15" xfId="0" applyFont="1" applyFill="1" applyBorder="1" applyAlignment="1">
      <alignment vertical="center"/>
    </xf>
    <xf numFmtId="0" fontId="87" fillId="33" borderId="10" xfId="0" applyFont="1" applyFill="1" applyBorder="1" applyAlignment="1">
      <alignment vertical="center"/>
    </xf>
    <xf numFmtId="0" fontId="87" fillId="33" borderId="20" xfId="0" applyFont="1" applyFill="1" applyBorder="1" applyAlignment="1">
      <alignment vertical="center"/>
    </xf>
    <xf numFmtId="0" fontId="87" fillId="33" borderId="11" xfId="0" applyFont="1" applyFill="1" applyBorder="1" applyAlignment="1">
      <alignment vertical="center"/>
    </xf>
    <xf numFmtId="0" fontId="87" fillId="33" borderId="12" xfId="0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0" fontId="87" fillId="33" borderId="13" xfId="0" applyFont="1" applyFill="1" applyBorder="1" applyAlignment="1">
      <alignment vertical="center"/>
    </xf>
    <xf numFmtId="0" fontId="87" fillId="33" borderId="14" xfId="0" applyFont="1" applyFill="1" applyBorder="1" applyAlignment="1">
      <alignment vertical="center"/>
    </xf>
    <xf numFmtId="0" fontId="87" fillId="33" borderId="16" xfId="0" applyFont="1" applyFill="1" applyBorder="1" applyAlignment="1">
      <alignment vertical="center"/>
    </xf>
    <xf numFmtId="0" fontId="87" fillId="33" borderId="15" xfId="0" applyFont="1" applyFill="1" applyBorder="1" applyAlignment="1">
      <alignment vertical="center"/>
    </xf>
    <xf numFmtId="0" fontId="18" fillId="38" borderId="21" xfId="0" applyFont="1" applyFill="1" applyBorder="1" applyAlignment="1" applyProtection="1">
      <alignment horizontal="center" vertical="center"/>
      <protection locked="0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/>
      <protection locked="0"/>
    </xf>
    <xf numFmtId="0" fontId="84" fillId="7" borderId="66" xfId="0" applyFont="1" applyFill="1" applyBorder="1" applyAlignment="1">
      <alignment horizontal="center" vertical="center"/>
    </xf>
    <xf numFmtId="0" fontId="84" fillId="7" borderId="67" xfId="0" applyFont="1" applyFill="1" applyBorder="1" applyAlignment="1">
      <alignment horizontal="center" vertical="center"/>
    </xf>
    <xf numFmtId="0" fontId="84" fillId="7" borderId="6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71" xfId="0" applyFill="1" applyBorder="1" applyAlignment="1">
      <alignment horizontal="center" vertical="center"/>
    </xf>
    <xf numFmtId="0" fontId="85" fillId="7" borderId="64" xfId="0" applyFont="1" applyFill="1" applyBorder="1" applyAlignment="1">
      <alignment horizontal="center" vertical="center"/>
    </xf>
    <xf numFmtId="0" fontId="85" fillId="7" borderId="65" xfId="0" applyFont="1" applyFill="1" applyBorder="1" applyAlignment="1">
      <alignment horizontal="center" vertical="center"/>
    </xf>
    <xf numFmtId="0" fontId="85" fillId="7" borderId="72" xfId="0" applyFont="1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85" fillId="7" borderId="69" xfId="0" applyFont="1" applyFill="1" applyBorder="1" applyAlignment="1">
      <alignment horizontal="center" vertical="center"/>
    </xf>
    <xf numFmtId="0" fontId="85" fillId="7" borderId="15" xfId="0" applyFont="1" applyFill="1" applyBorder="1" applyAlignment="1">
      <alignment horizontal="center" vertical="center"/>
    </xf>
    <xf numFmtId="0" fontId="84" fillId="6" borderId="66" xfId="0" applyFont="1" applyFill="1" applyBorder="1" applyAlignment="1">
      <alignment horizontal="center" vertical="center"/>
    </xf>
    <xf numFmtId="0" fontId="84" fillId="6" borderId="67" xfId="0" applyFont="1" applyFill="1" applyBorder="1" applyAlignment="1">
      <alignment horizontal="center" vertical="center"/>
    </xf>
    <xf numFmtId="0" fontId="84" fillId="6" borderId="68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71" xfId="0" applyFill="1" applyBorder="1" applyAlignment="1">
      <alignment horizontal="center" vertical="center"/>
    </xf>
    <xf numFmtId="0" fontId="85" fillId="6" borderId="64" xfId="0" applyFont="1" applyFill="1" applyBorder="1" applyAlignment="1">
      <alignment horizontal="center" vertical="center"/>
    </xf>
    <xf numFmtId="0" fontId="85" fillId="6" borderId="65" xfId="0" applyFont="1" applyFill="1" applyBorder="1" applyAlignment="1">
      <alignment horizontal="center" vertical="center"/>
    </xf>
    <xf numFmtId="0" fontId="85" fillId="6" borderId="72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85" fillId="6" borderId="69" xfId="0" applyFont="1" applyFill="1" applyBorder="1" applyAlignment="1">
      <alignment horizontal="center" vertical="center"/>
    </xf>
    <xf numFmtId="0" fontId="85" fillId="6" borderId="15" xfId="0" applyFont="1" applyFill="1" applyBorder="1" applyAlignment="1">
      <alignment horizontal="center" vertical="center"/>
    </xf>
    <xf numFmtId="0" fontId="84" fillId="6" borderId="48" xfId="0" applyFont="1" applyFill="1" applyBorder="1" applyAlignment="1">
      <alignment horizontal="center" vertical="center"/>
    </xf>
    <xf numFmtId="0" fontId="84" fillId="6" borderId="29" xfId="0" applyFont="1" applyFill="1" applyBorder="1" applyAlignment="1">
      <alignment horizontal="center" vertical="center"/>
    </xf>
    <xf numFmtId="0" fontId="85" fillId="6" borderId="19" xfId="0" applyFont="1" applyFill="1" applyBorder="1" applyAlignment="1">
      <alignment horizontal="center" vertical="center"/>
    </xf>
    <xf numFmtId="0" fontId="85" fillId="6" borderId="55" xfId="0" applyFont="1" applyFill="1" applyBorder="1" applyAlignment="1">
      <alignment horizontal="center" vertical="center"/>
    </xf>
    <xf numFmtId="0" fontId="84" fillId="5" borderId="66" xfId="0" applyFont="1" applyFill="1" applyBorder="1" applyAlignment="1">
      <alignment horizontal="center" vertical="center"/>
    </xf>
    <xf numFmtId="0" fontId="84" fillId="5" borderId="67" xfId="0" applyFont="1" applyFill="1" applyBorder="1" applyAlignment="1">
      <alignment horizontal="center" vertical="center"/>
    </xf>
    <xf numFmtId="0" fontId="84" fillId="5" borderId="68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71" xfId="0" applyFill="1" applyBorder="1" applyAlignment="1">
      <alignment horizontal="center" vertical="center"/>
    </xf>
    <xf numFmtId="0" fontId="85" fillId="5" borderId="64" xfId="0" applyFont="1" applyFill="1" applyBorder="1" applyAlignment="1">
      <alignment horizontal="center" vertical="center"/>
    </xf>
    <xf numFmtId="0" fontId="85" fillId="5" borderId="65" xfId="0" applyFont="1" applyFill="1" applyBorder="1" applyAlignment="1">
      <alignment horizontal="center" vertical="center"/>
    </xf>
    <xf numFmtId="0" fontId="85" fillId="5" borderId="72" xfId="0" applyFont="1" applyFill="1" applyBorder="1" applyAlignment="1">
      <alignment horizontal="center" vertical="center"/>
    </xf>
    <xf numFmtId="0" fontId="84" fillId="5" borderId="48" xfId="0" applyFont="1" applyFill="1" applyBorder="1" applyAlignment="1">
      <alignment horizontal="center" vertical="center"/>
    </xf>
    <xf numFmtId="0" fontId="84" fillId="5" borderId="29" xfId="0" applyFont="1" applyFill="1" applyBorder="1" applyAlignment="1">
      <alignment horizontal="center" vertical="center"/>
    </xf>
    <xf numFmtId="0" fontId="85" fillId="5" borderId="19" xfId="0" applyFont="1" applyFill="1" applyBorder="1" applyAlignment="1">
      <alignment horizontal="center" vertical="center"/>
    </xf>
    <xf numFmtId="0" fontId="85" fillId="5" borderId="55" xfId="0" applyFont="1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85" fillId="5" borderId="69" xfId="0" applyFont="1" applyFill="1" applyBorder="1" applyAlignment="1">
      <alignment horizontal="center" vertical="center"/>
    </xf>
    <xf numFmtId="0" fontId="85" fillId="5" borderId="15" xfId="0" applyFont="1" applyFill="1" applyBorder="1" applyAlignment="1">
      <alignment horizontal="center" vertical="center"/>
    </xf>
    <xf numFmtId="0" fontId="84" fillId="42" borderId="66" xfId="0" applyFont="1" applyFill="1" applyBorder="1" applyAlignment="1">
      <alignment horizontal="center" vertical="center"/>
    </xf>
    <xf numFmtId="0" fontId="84" fillId="42" borderId="67" xfId="0" applyFont="1" applyFill="1" applyBorder="1" applyAlignment="1">
      <alignment horizontal="center" vertical="center"/>
    </xf>
    <xf numFmtId="0" fontId="84" fillId="42" borderId="68" xfId="0" applyFont="1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2" borderId="55" xfId="0" applyFill="1" applyBorder="1" applyAlignment="1">
      <alignment horizontal="center" vertical="center"/>
    </xf>
    <xf numFmtId="0" fontId="0" fillId="42" borderId="71" xfId="0" applyFill="1" applyBorder="1" applyAlignment="1">
      <alignment horizontal="center" vertical="center"/>
    </xf>
    <xf numFmtId="0" fontId="85" fillId="42" borderId="64" xfId="0" applyFont="1" applyFill="1" applyBorder="1" applyAlignment="1">
      <alignment horizontal="center" vertical="center"/>
    </xf>
    <xf numFmtId="0" fontId="85" fillId="42" borderId="65" xfId="0" applyFont="1" applyFill="1" applyBorder="1" applyAlignment="1">
      <alignment horizontal="center" vertical="center"/>
    </xf>
    <xf numFmtId="0" fontId="85" fillId="42" borderId="72" xfId="0" applyFont="1" applyFill="1" applyBorder="1" applyAlignment="1">
      <alignment horizontal="center" vertical="center"/>
    </xf>
    <xf numFmtId="1" fontId="84" fillId="42" borderId="66" xfId="0" applyNumberFormat="1" applyFont="1" applyFill="1" applyBorder="1" applyAlignment="1">
      <alignment horizontal="center" vertical="center"/>
    </xf>
    <xf numFmtId="0" fontId="0" fillId="42" borderId="48" xfId="0" applyFill="1" applyBorder="1" applyAlignment="1">
      <alignment horizontal="center" vertical="center"/>
    </xf>
    <xf numFmtId="0" fontId="0" fillId="42" borderId="29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85" fillId="42" borderId="69" xfId="0" applyFont="1" applyFill="1" applyBorder="1" applyAlignment="1">
      <alignment horizontal="center" vertical="center"/>
    </xf>
    <xf numFmtId="0" fontId="85" fillId="42" borderId="42" xfId="0" applyFont="1" applyFill="1" applyBorder="1" applyAlignment="1">
      <alignment horizontal="center" vertical="center"/>
    </xf>
    <xf numFmtId="0" fontId="85" fillId="42" borderId="15" xfId="0" applyFont="1" applyFill="1" applyBorder="1" applyAlignment="1">
      <alignment horizontal="center" vertical="center"/>
    </xf>
    <xf numFmtId="0" fontId="88" fillId="0" borderId="26" xfId="0" applyFont="1" applyFill="1" applyBorder="1" applyAlignment="1" applyProtection="1">
      <alignment horizontal="center"/>
      <protection locked="0"/>
    </xf>
    <xf numFmtId="0" fontId="88" fillId="0" borderId="26" xfId="0" applyFont="1" applyBorder="1" applyAlignment="1" applyProtection="1">
      <alignment horizontal="center"/>
      <protection locked="0"/>
    </xf>
    <xf numFmtId="0" fontId="88" fillId="0" borderId="27" xfId="57" applyFont="1" applyBorder="1" applyProtection="1">
      <alignment horizontal="center" vertical="center"/>
      <protection locked="0"/>
    </xf>
    <xf numFmtId="0" fontId="88" fillId="0" borderId="28" xfId="57" applyFont="1" applyBorder="1" applyProtection="1">
      <alignment horizontal="center" vertical="center"/>
      <protection locked="0"/>
    </xf>
    <xf numFmtId="0" fontId="88" fillId="0" borderId="29" xfId="57" applyFont="1" applyBorder="1" applyProtection="1">
      <alignment horizontal="center" vertical="center"/>
      <protection locked="0"/>
    </xf>
    <xf numFmtId="0" fontId="88" fillId="0" borderId="31" xfId="0" applyFont="1" applyFill="1" applyBorder="1" applyAlignment="1" applyProtection="1">
      <alignment horizontal="center"/>
      <protection locked="0"/>
    </xf>
    <xf numFmtId="0" fontId="88" fillId="0" borderId="31" xfId="0" applyFont="1" applyBorder="1" applyAlignment="1" applyProtection="1">
      <alignment horizontal="center"/>
      <protection locked="0"/>
    </xf>
    <xf numFmtId="49" fontId="89" fillId="3" borderId="31" xfId="0" applyNumberFormat="1" applyFont="1" applyFill="1" applyBorder="1" applyAlignment="1">
      <alignment horizontal="center"/>
    </xf>
    <xf numFmtId="0" fontId="90" fillId="3" borderId="31" xfId="0" applyFont="1" applyFill="1" applyBorder="1" applyAlignment="1">
      <alignment horizontal="center"/>
    </xf>
    <xf numFmtId="0" fontId="89" fillId="3" borderId="31" xfId="0" applyFont="1" applyFill="1" applyBorder="1" applyAlignment="1">
      <alignment horizontal="center"/>
    </xf>
    <xf numFmtId="49" fontId="89" fillId="2" borderId="31" xfId="0" applyNumberFormat="1" applyFont="1" applyFill="1" applyBorder="1" applyAlignment="1">
      <alignment horizontal="center"/>
    </xf>
    <xf numFmtId="0" fontId="90" fillId="2" borderId="31" xfId="0" applyFont="1" applyFill="1" applyBorder="1" applyAlignment="1">
      <alignment horizontal="center"/>
    </xf>
    <xf numFmtId="0" fontId="89" fillId="2" borderId="3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41" fillId="0" borderId="41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44" fontId="91" fillId="0" borderId="31" xfId="4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33" borderId="31" xfId="58" applyFont="1" applyFill="1" applyBorder="1" applyProtection="1">
      <alignment horizontal="center" vertical="center"/>
      <protection locked="0"/>
    </xf>
    <xf numFmtId="0" fontId="4" fillId="33" borderId="31" xfId="55" applyFont="1" applyFill="1" applyBorder="1">
      <alignment horizontal="center" vertical="center"/>
      <protection/>
    </xf>
    <xf numFmtId="0" fontId="22" fillId="0" borderId="3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43" fillId="0" borderId="31" xfId="37" applyFont="1" applyBorder="1" applyAlignment="1">
      <alignment horizontal="left" vertical="center" wrapText="1" indent="1"/>
      <protection/>
    </xf>
    <xf numFmtId="0" fontId="26" fillId="0" borderId="31" xfId="55" applyFont="1" applyBorder="1" applyAlignment="1" applyProtection="1">
      <alignment horizontal="left" vertical="center" indent="1"/>
      <protection locked="0"/>
    </xf>
    <xf numFmtId="0" fontId="26" fillId="0" borderId="31" xfId="0" applyFont="1" applyBorder="1" applyAlignment="1" applyProtection="1">
      <alignment horizontal="left" vertical="center" indent="1"/>
      <protection locked="0"/>
    </xf>
    <xf numFmtId="44" fontId="91" fillId="0" borderId="31" xfId="40" applyFont="1" applyBorder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44" fillId="0" borderId="0" xfId="47" applyFont="1" applyFill="1" applyBorder="1" applyAlignment="1">
      <alignment horizontal="center" vertical="center"/>
      <protection/>
    </xf>
    <xf numFmtId="0" fontId="45" fillId="0" borderId="0" xfId="47" applyFont="1" applyFill="1" applyBorder="1" applyAlignment="1">
      <alignment horizontal="left" vertical="center"/>
      <protection/>
    </xf>
    <xf numFmtId="0" fontId="92" fillId="0" borderId="0" xfId="0" applyFont="1" applyAlignment="1">
      <alignment/>
    </xf>
    <xf numFmtId="0" fontId="47" fillId="0" borderId="0" xfId="47" applyFont="1" applyFill="1" applyBorder="1" applyAlignment="1">
      <alignment horizontal="left" vertical="center"/>
      <protection/>
    </xf>
    <xf numFmtId="0" fontId="48" fillId="0" borderId="0" xfId="47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center"/>
    </xf>
    <xf numFmtId="14" fontId="83" fillId="33" borderId="0" xfId="0" applyNumberFormat="1" applyFont="1" applyFill="1" applyAlignment="1">
      <alignment horizontal="center"/>
    </xf>
    <xf numFmtId="0" fontId="83" fillId="33" borderId="0" xfId="0" applyFont="1" applyFill="1" applyAlignment="1">
      <alignment horizontal="center"/>
    </xf>
    <xf numFmtId="1" fontId="5" fillId="0" borderId="66" xfId="47" applyNumberFormat="1" applyFont="1" applyFill="1" applyBorder="1" applyAlignment="1" applyProtection="1">
      <alignment horizontal="center" vertical="center"/>
      <protection hidden="1"/>
    </xf>
    <xf numFmtId="0" fontId="5" fillId="0" borderId="19" xfId="47" applyFont="1" applyFill="1" applyBorder="1" applyAlignment="1" applyProtection="1">
      <alignment horizontal="center" vertical="center"/>
      <protection hidden="1"/>
    </xf>
    <xf numFmtId="0" fontId="5" fillId="0" borderId="64" xfId="47" applyFont="1" applyFill="1" applyBorder="1" applyAlignment="1" applyProtection="1">
      <alignment horizontal="center" vertical="center"/>
      <protection hidden="1"/>
    </xf>
    <xf numFmtId="0" fontId="2" fillId="0" borderId="73" xfId="47" applyFont="1" applyFill="1" applyBorder="1" applyAlignment="1" applyProtection="1">
      <alignment horizontal="center" vertical="center"/>
      <protection hidden="1"/>
    </xf>
    <xf numFmtId="0" fontId="2" fillId="0" borderId="31" xfId="47" applyFont="1" applyFill="1" applyBorder="1" applyAlignment="1" applyProtection="1">
      <alignment horizontal="center" vertical="center"/>
      <protection hidden="1"/>
    </xf>
    <xf numFmtId="0" fontId="2" fillId="0" borderId="74" xfId="47" applyFont="1" applyFill="1" applyBorder="1" applyAlignment="1" applyProtection="1">
      <alignment horizontal="center" vertical="center"/>
      <protection hidden="1"/>
    </xf>
    <xf numFmtId="0" fontId="34" fillId="0" borderId="75" xfId="47" applyFont="1" applyFill="1" applyBorder="1" applyAlignment="1" applyProtection="1">
      <alignment horizontal="center" vertical="center"/>
      <protection hidden="1"/>
    </xf>
    <xf numFmtId="0" fontId="34" fillId="0" borderId="76" xfId="47" applyFont="1" applyFill="1" applyBorder="1" applyAlignment="1" applyProtection="1">
      <alignment horizontal="center" vertical="center"/>
      <protection hidden="1"/>
    </xf>
    <xf numFmtId="0" fontId="34" fillId="0" borderId="77" xfId="47" applyFont="1" applyFill="1" applyBorder="1" applyAlignment="1" applyProtection="1">
      <alignment horizontal="center" vertical="center"/>
      <protection hidden="1"/>
    </xf>
    <xf numFmtId="0" fontId="12" fillId="0" borderId="78" xfId="47" applyFont="1" applyFill="1" applyBorder="1" applyAlignment="1">
      <alignment horizontal="center" vertical="center"/>
      <protection/>
    </xf>
    <xf numFmtId="0" fontId="12" fillId="0" borderId="79" xfId="47" applyFont="1" applyFill="1" applyBorder="1" applyAlignment="1">
      <alignment horizontal="center" vertical="center"/>
      <protection/>
    </xf>
    <xf numFmtId="0" fontId="12" fillId="0" borderId="48" xfId="47" applyFont="1" applyFill="1" applyBorder="1" applyAlignment="1">
      <alignment horizontal="center" vertical="center"/>
      <protection/>
    </xf>
    <xf numFmtId="0" fontId="6" fillId="0" borderId="80" xfId="47" applyFont="1" applyFill="1" applyBorder="1" applyAlignment="1">
      <alignment horizontal="center" vertical="center"/>
      <protection/>
    </xf>
    <xf numFmtId="0" fontId="6" fillId="0" borderId="81" xfId="47" applyFont="1" applyFill="1" applyBorder="1" applyAlignment="1">
      <alignment horizontal="center" vertical="center"/>
      <protection/>
    </xf>
    <xf numFmtId="0" fontId="6" fillId="0" borderId="82" xfId="47" applyFont="1" applyFill="1" applyBorder="1" applyAlignment="1">
      <alignment horizontal="center" vertical="center"/>
      <protection/>
    </xf>
    <xf numFmtId="1" fontId="6" fillId="43" borderId="10" xfId="47" applyNumberFormat="1" applyFont="1" applyFill="1" applyBorder="1" applyAlignment="1" applyProtection="1">
      <alignment horizontal="center" vertical="center"/>
      <protection hidden="1"/>
    </xf>
    <xf numFmtId="1" fontId="6" fillId="43" borderId="12" xfId="47" applyNumberFormat="1" applyFont="1" applyFill="1" applyBorder="1" applyAlignment="1" applyProtection="1">
      <alignment horizontal="center" vertical="center"/>
      <protection hidden="1"/>
    </xf>
    <xf numFmtId="1" fontId="6" fillId="43" borderId="14" xfId="47" applyNumberFormat="1" applyFont="1" applyFill="1" applyBorder="1" applyAlignment="1" applyProtection="1">
      <alignment horizontal="center" vertical="center"/>
      <protection hidden="1"/>
    </xf>
    <xf numFmtId="0" fontId="9" fillId="0" borderId="70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9" fillId="0" borderId="84" xfId="0" applyFont="1" applyBorder="1" applyAlignment="1" applyProtection="1">
      <alignment horizontal="center" vertical="center"/>
      <protection locked="0"/>
    </xf>
    <xf numFmtId="0" fontId="12" fillId="0" borderId="78" xfId="47" applyFont="1" applyBorder="1" applyAlignment="1">
      <alignment horizontal="center" vertical="center"/>
      <protection/>
    </xf>
    <xf numFmtId="0" fontId="12" fillId="0" borderId="79" xfId="47" applyFont="1" applyBorder="1" applyAlignment="1">
      <alignment horizontal="center" vertical="center"/>
      <protection/>
    </xf>
    <xf numFmtId="0" fontId="12" fillId="0" borderId="48" xfId="47" applyFont="1" applyBorder="1" applyAlignment="1">
      <alignment horizontal="center" vertical="center"/>
      <protection/>
    </xf>
    <xf numFmtId="0" fontId="12" fillId="0" borderId="44" xfId="47" applyFont="1" applyFill="1" applyBorder="1" applyAlignment="1">
      <alignment horizontal="center" vertical="center"/>
      <protection/>
    </xf>
    <xf numFmtId="0" fontId="8" fillId="36" borderId="18" xfId="47" applyFont="1" applyFill="1" applyBorder="1" applyAlignment="1">
      <alignment horizontal="center" vertical="center" wrapText="1"/>
      <protection/>
    </xf>
    <xf numFmtId="0" fontId="8" fillId="36" borderId="57" xfId="47" applyFont="1" applyFill="1" applyBorder="1" applyAlignment="1">
      <alignment horizontal="center" vertical="center" wrapText="1"/>
      <protection/>
    </xf>
    <xf numFmtId="0" fontId="8" fillId="36" borderId="59" xfId="47" applyFont="1" applyFill="1" applyBorder="1" applyAlignment="1">
      <alignment horizontal="center" vertical="center" wrapText="1"/>
      <protection/>
    </xf>
    <xf numFmtId="0" fontId="6" fillId="0" borderId="85" xfId="47" applyFont="1" applyFill="1" applyBorder="1" applyAlignment="1">
      <alignment horizontal="center" vertical="center"/>
      <protection/>
    </xf>
    <xf numFmtId="0" fontId="6" fillId="0" borderId="86" xfId="47" applyFont="1" applyFill="1" applyBorder="1" applyAlignment="1">
      <alignment horizontal="center" vertical="center"/>
      <protection/>
    </xf>
    <xf numFmtId="0" fontId="6" fillId="0" borderId="49" xfId="47" applyFont="1" applyFill="1" applyBorder="1" applyAlignment="1">
      <alignment horizontal="center" vertical="center"/>
      <protection/>
    </xf>
    <xf numFmtId="0" fontId="6" fillId="0" borderId="34" xfId="47" applyFont="1" applyFill="1" applyBorder="1" applyAlignment="1">
      <alignment horizontal="center" vertical="center"/>
      <protection/>
    </xf>
    <xf numFmtId="0" fontId="4" fillId="38" borderId="18" xfId="0" applyFont="1" applyFill="1" applyBorder="1" applyAlignment="1">
      <alignment horizontal="center"/>
    </xf>
    <xf numFmtId="0" fontId="4" fillId="38" borderId="57" xfId="0" applyFont="1" applyFill="1" applyBorder="1" applyAlignment="1">
      <alignment horizontal="center"/>
    </xf>
    <xf numFmtId="0" fontId="4" fillId="38" borderId="62" xfId="0" applyFont="1" applyFill="1" applyBorder="1" applyAlignment="1">
      <alignment horizontal="center"/>
    </xf>
    <xf numFmtId="0" fontId="5" fillId="0" borderId="20" xfId="47" applyFont="1" applyBorder="1" applyAlignment="1" applyProtection="1">
      <alignment horizontal="center"/>
      <protection locked="0"/>
    </xf>
    <xf numFmtId="0" fontId="8" fillId="36" borderId="10" xfId="47" applyFont="1" applyFill="1" applyBorder="1" applyAlignment="1">
      <alignment horizontal="center" vertical="center" wrapText="1"/>
      <protection/>
    </xf>
    <xf numFmtId="0" fontId="8" fillId="36" borderId="20" xfId="47" applyFont="1" applyFill="1" applyBorder="1" applyAlignment="1">
      <alignment horizontal="center" vertical="center" wrapText="1"/>
      <protection/>
    </xf>
    <xf numFmtId="0" fontId="8" fillId="36" borderId="45" xfId="47" applyFont="1" applyFill="1" applyBorder="1" applyAlignment="1">
      <alignment horizontal="center" vertical="center" wrapText="1"/>
      <protection/>
    </xf>
    <xf numFmtId="0" fontId="5" fillId="0" borderId="66" xfId="47" applyFont="1" applyFill="1" applyBorder="1" applyAlignment="1" applyProtection="1">
      <alignment horizontal="center" vertical="center"/>
      <protection hidden="1"/>
    </xf>
    <xf numFmtId="0" fontId="12" fillId="0" borderId="69" xfId="47" applyFont="1" applyFill="1" applyBorder="1" applyAlignment="1">
      <alignment horizontal="center" vertical="center"/>
      <protection/>
    </xf>
    <xf numFmtId="0" fontId="17" fillId="0" borderId="1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1" fontId="18" fillId="35" borderId="0" xfId="0" applyNumberFormat="1" applyFont="1" applyFill="1" applyAlignment="1">
      <alignment horizontal="center"/>
    </xf>
    <xf numFmtId="0" fontId="18" fillId="38" borderId="53" xfId="37" applyFont="1" applyFill="1" applyBorder="1" applyAlignment="1" applyProtection="1">
      <alignment horizontal="center" vertical="center"/>
      <protection locked="0"/>
    </xf>
    <xf numFmtId="0" fontId="18" fillId="38" borderId="54" xfId="37" applyFont="1" applyFill="1" applyBorder="1" applyAlignment="1" applyProtection="1">
      <alignment horizontal="center" vertical="center"/>
      <protection locked="0"/>
    </xf>
    <xf numFmtId="0" fontId="18" fillId="38" borderId="55" xfId="37" applyFont="1" applyFill="1" applyBorder="1" applyAlignment="1" applyProtection="1">
      <alignment horizontal="center" vertical="center"/>
      <protection locked="0"/>
    </xf>
    <xf numFmtId="0" fontId="18" fillId="38" borderId="87" xfId="37" applyFont="1" applyFill="1" applyBorder="1" applyAlignment="1">
      <alignment horizontal="center" vertical="center"/>
      <protection/>
    </xf>
    <xf numFmtId="0" fontId="18" fillId="38" borderId="88" xfId="37" applyFont="1" applyFill="1" applyBorder="1" applyAlignment="1">
      <alignment horizontal="center" vertical="center"/>
      <protection/>
    </xf>
    <xf numFmtId="0" fontId="22" fillId="0" borderId="89" xfId="0" applyFont="1" applyBorder="1" applyAlignment="1">
      <alignment/>
    </xf>
    <xf numFmtId="0" fontId="22" fillId="0" borderId="23" xfId="0" applyFont="1" applyBorder="1" applyAlignment="1">
      <alignment/>
    </xf>
    <xf numFmtId="0" fontId="10" fillId="35" borderId="0" xfId="0" applyFont="1" applyFill="1" applyAlignment="1">
      <alignment horizontal="left"/>
    </xf>
    <xf numFmtId="0" fontId="18" fillId="39" borderId="53" xfId="0" applyFont="1" applyFill="1" applyBorder="1" applyAlignment="1" applyProtection="1">
      <alignment horizontal="center"/>
      <protection locked="0"/>
    </xf>
    <xf numFmtId="0" fontId="18" fillId="39" borderId="55" xfId="0" applyFont="1" applyFill="1" applyBorder="1" applyAlignment="1" applyProtection="1">
      <alignment horizontal="center"/>
      <protection locked="0"/>
    </xf>
    <xf numFmtId="1" fontId="18" fillId="40" borderId="0" xfId="0" applyNumberFormat="1" applyFont="1" applyFill="1" applyAlignment="1">
      <alignment horizontal="center"/>
    </xf>
    <xf numFmtId="14" fontId="10" fillId="35" borderId="0" xfId="0" applyNumberFormat="1" applyFont="1" applyFill="1" applyAlignment="1">
      <alignment horizontal="left"/>
    </xf>
    <xf numFmtId="0" fontId="25" fillId="0" borderId="16" xfId="56" applyFont="1" applyBorder="1" applyAlignment="1">
      <alignment horizontal="center" vertical="center"/>
      <protection/>
    </xf>
    <xf numFmtId="0" fontId="30" fillId="0" borderId="86" xfId="37" applyFont="1" applyBorder="1" applyAlignment="1">
      <alignment horizontal="center" vertical="center"/>
      <protection/>
    </xf>
    <xf numFmtId="0" fontId="30" fillId="0" borderId="20" xfId="37" applyFont="1" applyBorder="1" applyAlignment="1">
      <alignment horizontal="center" vertical="center"/>
      <protection/>
    </xf>
    <xf numFmtId="0" fontId="30" fillId="0" borderId="45" xfId="37" applyFont="1" applyBorder="1" applyAlignment="1">
      <alignment horizontal="center" vertical="center"/>
      <protection/>
    </xf>
    <xf numFmtId="49" fontId="90" fillId="15" borderId="31" xfId="0" applyNumberFormat="1" applyFont="1" applyFill="1" applyBorder="1" applyAlignment="1">
      <alignment horizontal="center"/>
    </xf>
    <xf numFmtId="49" fontId="90" fillId="14" borderId="31" xfId="0" applyNumberFormat="1" applyFont="1" applyFill="1" applyBorder="1" applyAlignment="1">
      <alignment horizontal="center"/>
    </xf>
    <xf numFmtId="0" fontId="26" fillId="33" borderId="31" xfId="0" applyFont="1" applyFill="1" applyBorder="1" applyAlignment="1">
      <alignment horizontal="center" vertic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Malé písmo" xfId="37"/>
    <cellStyle name="Currency" xfId="38"/>
    <cellStyle name="Currency [0]" xfId="39"/>
    <cellStyle name="měny_kpdž_v071124_ck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9 centr.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485775</xdr:colOff>
      <xdr:row>0</xdr:row>
      <xdr:rowOff>381000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485775</xdr:colOff>
      <xdr:row>0</xdr:row>
      <xdr:rowOff>381000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17</xdr:row>
      <xdr:rowOff>0</xdr:rowOff>
    </xdr:from>
    <xdr:ext cx="266700" cy="295275"/>
    <xdr:sp>
      <xdr:nvSpPr>
        <xdr:cNvPr id="1" name="AutoShape 3" descr="Výsledek obrázku pro jcbas"/>
        <xdr:cNvSpPr>
          <a:spLocks noChangeAspect="1"/>
        </xdr:cNvSpPr>
      </xdr:nvSpPr>
      <xdr:spPr>
        <a:xfrm>
          <a:off x="10420350" y="33337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0</xdr:rowOff>
    </xdr:from>
    <xdr:to>
      <xdr:col>2</xdr:col>
      <xdr:colOff>533400</xdr:colOff>
      <xdr:row>0</xdr:row>
      <xdr:rowOff>542925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17</xdr:row>
      <xdr:rowOff>0</xdr:rowOff>
    </xdr:from>
    <xdr:ext cx="266700" cy="295275"/>
    <xdr:sp>
      <xdr:nvSpPr>
        <xdr:cNvPr id="1" name="AutoShape 3" descr="Výsledek obrázku pro jcbas"/>
        <xdr:cNvSpPr>
          <a:spLocks noChangeAspect="1"/>
        </xdr:cNvSpPr>
      </xdr:nvSpPr>
      <xdr:spPr>
        <a:xfrm>
          <a:off x="10877550" y="33337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0</xdr:rowOff>
    </xdr:from>
    <xdr:to>
      <xdr:col>2</xdr:col>
      <xdr:colOff>533400</xdr:colOff>
      <xdr:row>0</xdr:row>
      <xdr:rowOff>542925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17</xdr:row>
      <xdr:rowOff>0</xdr:rowOff>
    </xdr:from>
    <xdr:ext cx="266700" cy="295275"/>
    <xdr:sp>
      <xdr:nvSpPr>
        <xdr:cNvPr id="1" name="AutoShape 3" descr="Výsledek obrázku pro jcbas"/>
        <xdr:cNvSpPr>
          <a:spLocks noChangeAspect="1"/>
        </xdr:cNvSpPr>
      </xdr:nvSpPr>
      <xdr:spPr>
        <a:xfrm>
          <a:off x="10877550" y="333375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0</xdr:rowOff>
    </xdr:from>
    <xdr:to>
      <xdr:col>2</xdr:col>
      <xdr:colOff>533400</xdr:colOff>
      <xdr:row>0</xdr:row>
      <xdr:rowOff>542925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jal2bj\Downloads\20190224-201155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ém"/>
      <sheetName val="Tabulka_základní_část"/>
      <sheetName val="Základní_část_1.a2.kolo_Vod+ČK"/>
      <sheetName val="Zápis"/>
      <sheetName val="Soupiska"/>
    </sheetNames>
    <sheetDataSet>
      <sheetData sheetId="0">
        <row r="5">
          <cell r="P5">
            <v>1</v>
          </cell>
          <cell r="Q5" t="str">
            <v>SKB Český Krumlov "A"</v>
          </cell>
        </row>
        <row r="6">
          <cell r="P6">
            <v>2</v>
          </cell>
          <cell r="Q6" t="str">
            <v>SKB Český Krumlov "C"</v>
          </cell>
        </row>
        <row r="7">
          <cell r="P7">
            <v>3</v>
          </cell>
          <cell r="Q7" t="str">
            <v>Sokol České Budějovice "A"</v>
          </cell>
        </row>
        <row r="8">
          <cell r="P8">
            <v>4</v>
          </cell>
          <cell r="Q8" t="str">
            <v>SK Badminton Tábor - družstvo odstoupilo</v>
          </cell>
        </row>
        <row r="9">
          <cell r="P9">
            <v>5</v>
          </cell>
          <cell r="Q9" t="str">
            <v>SK Dobrá Voda</v>
          </cell>
        </row>
        <row r="10">
          <cell r="P10">
            <v>6</v>
          </cell>
          <cell r="Q10" t="str">
            <v>Sokol Vodňany</v>
          </cell>
        </row>
        <row r="11">
          <cell r="P11">
            <v>7</v>
          </cell>
          <cell r="Q11" t="str">
            <v>Sokol Křemže</v>
          </cell>
        </row>
        <row r="12">
          <cell r="P12">
            <v>8</v>
          </cell>
          <cell r="Q12" t="str">
            <v>Sokol České Budějovice "B"</v>
          </cell>
        </row>
        <row r="13">
          <cell r="P13">
            <v>9</v>
          </cell>
          <cell r="Q13" t="str">
            <v>SKB Český Krumlov "D"</v>
          </cell>
        </row>
        <row r="14">
          <cell r="P14">
            <v>10</v>
          </cell>
          <cell r="Q14" t="str">
            <v>SKB Český Krumlov "B"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0">
      <selection activeCell="O22" sqref="O22"/>
    </sheetView>
  </sheetViews>
  <sheetFormatPr defaultColWidth="8.8515625" defaultRowHeight="12.75"/>
  <cols>
    <col min="1" max="1" width="9.28125" style="0" customWidth="1"/>
    <col min="2" max="13" width="8.8515625" style="0" customWidth="1"/>
    <col min="14" max="14" width="4.7109375" style="0" customWidth="1"/>
  </cols>
  <sheetData>
    <row r="2" spans="14:15" ht="12.75">
      <c r="N2" t="s">
        <v>7</v>
      </c>
      <c r="O2" s="9" t="s">
        <v>28</v>
      </c>
    </row>
    <row r="3" spans="1:15" ht="12.75">
      <c r="A3" s="312">
        <v>43848</v>
      </c>
      <c r="B3" s="312"/>
      <c r="C3" s="313" t="s">
        <v>27</v>
      </c>
      <c r="D3" s="313"/>
      <c r="E3" s="313"/>
      <c r="F3" s="313"/>
      <c r="G3" s="11"/>
      <c r="H3" s="11"/>
      <c r="I3" s="11"/>
      <c r="J3" s="11"/>
      <c r="K3" s="11"/>
      <c r="L3" s="11"/>
      <c r="N3" t="s">
        <v>8</v>
      </c>
      <c r="O3" s="9" t="s">
        <v>30</v>
      </c>
    </row>
    <row r="4" spans="1:15" ht="13.5" thickBot="1">
      <c r="A4" s="311" t="s">
        <v>0</v>
      </c>
      <c r="B4" s="311"/>
      <c r="D4" s="311" t="s">
        <v>2</v>
      </c>
      <c r="E4" s="311"/>
      <c r="G4" s="311" t="s">
        <v>2</v>
      </c>
      <c r="H4" s="311"/>
      <c r="J4" s="311" t="s">
        <v>3</v>
      </c>
      <c r="K4" s="311"/>
      <c r="L4" s="10"/>
      <c r="N4" t="s">
        <v>9</v>
      </c>
      <c r="O4" s="9" t="s">
        <v>32</v>
      </c>
    </row>
    <row r="5" spans="1:15" ht="12.75">
      <c r="A5" s="2">
        <v>1</v>
      </c>
      <c r="B5" s="3">
        <v>8</v>
      </c>
      <c r="C5" s="4"/>
      <c r="D5" s="2">
        <v>7</v>
      </c>
      <c r="E5" s="3">
        <v>8</v>
      </c>
      <c r="F5" s="4"/>
      <c r="G5" s="2">
        <v>6</v>
      </c>
      <c r="H5" s="3">
        <v>8</v>
      </c>
      <c r="I5" s="4"/>
      <c r="J5" s="2">
        <v>5</v>
      </c>
      <c r="K5" s="3">
        <v>8</v>
      </c>
      <c r="L5" s="9"/>
      <c r="N5" t="s">
        <v>10</v>
      </c>
      <c r="O5" s="9" t="s">
        <v>21</v>
      </c>
    </row>
    <row r="6" spans="1:15" ht="12.75">
      <c r="A6" s="5">
        <v>2</v>
      </c>
      <c r="B6" s="6">
        <v>7</v>
      </c>
      <c r="C6" s="4"/>
      <c r="D6" s="5">
        <v>1</v>
      </c>
      <c r="E6" s="6">
        <v>6</v>
      </c>
      <c r="F6" s="4"/>
      <c r="G6" s="5">
        <v>7</v>
      </c>
      <c r="H6" s="6">
        <v>5</v>
      </c>
      <c r="I6" s="4"/>
      <c r="J6" s="5">
        <v>6</v>
      </c>
      <c r="K6" s="6">
        <v>4</v>
      </c>
      <c r="L6" s="9"/>
      <c r="N6" t="s">
        <v>11</v>
      </c>
      <c r="O6" s="9" t="s">
        <v>22</v>
      </c>
    </row>
    <row r="7" spans="1:15" ht="12.75">
      <c r="A7" s="5">
        <v>3</v>
      </c>
      <c r="B7" s="6">
        <v>6</v>
      </c>
      <c r="C7" s="4"/>
      <c r="D7" s="5">
        <v>2</v>
      </c>
      <c r="E7" s="6">
        <v>5</v>
      </c>
      <c r="F7" s="4"/>
      <c r="G7" s="5">
        <v>1</v>
      </c>
      <c r="H7" s="6">
        <v>4</v>
      </c>
      <c r="I7" s="4"/>
      <c r="J7" s="5">
        <v>7</v>
      </c>
      <c r="K7" s="6">
        <v>3</v>
      </c>
      <c r="L7" s="9"/>
      <c r="N7" t="s">
        <v>12</v>
      </c>
      <c r="O7" s="9" t="s">
        <v>33</v>
      </c>
    </row>
    <row r="8" spans="1:15" ht="13.5" thickBot="1">
      <c r="A8" s="7">
        <v>4</v>
      </c>
      <c r="B8" s="8">
        <v>5</v>
      </c>
      <c r="C8" s="4"/>
      <c r="D8" s="7">
        <v>3</v>
      </c>
      <c r="E8" s="8">
        <v>4</v>
      </c>
      <c r="F8" s="4"/>
      <c r="G8" s="7">
        <v>2</v>
      </c>
      <c r="H8" s="8">
        <v>3</v>
      </c>
      <c r="I8" s="4"/>
      <c r="J8" s="7">
        <v>1</v>
      </c>
      <c r="K8" s="8">
        <v>2</v>
      </c>
      <c r="L8" s="9"/>
      <c r="N8" t="s">
        <v>13</v>
      </c>
      <c r="O8" s="9" t="s">
        <v>31</v>
      </c>
    </row>
    <row r="9" spans="1:15" ht="12.75">
      <c r="A9" s="9"/>
      <c r="B9" s="9"/>
      <c r="C9" s="4"/>
      <c r="D9" s="9"/>
      <c r="E9" s="9"/>
      <c r="F9" s="4"/>
      <c r="G9" s="9"/>
      <c r="H9" s="9"/>
      <c r="I9" s="4"/>
      <c r="J9" s="9"/>
      <c r="K9" s="9"/>
      <c r="L9" s="9"/>
      <c r="N9" t="s">
        <v>14</v>
      </c>
      <c r="O9" s="9" t="s">
        <v>29</v>
      </c>
    </row>
    <row r="10" spans="1:12" ht="12.75">
      <c r="A10" s="9" t="s">
        <v>28</v>
      </c>
      <c r="B10" s="9" t="s">
        <v>29</v>
      </c>
      <c r="C10" s="4"/>
      <c r="D10" s="9" t="s">
        <v>31</v>
      </c>
      <c r="E10" s="9" t="s">
        <v>29</v>
      </c>
      <c r="F10" s="4"/>
      <c r="G10" s="9" t="s">
        <v>33</v>
      </c>
      <c r="H10" s="9" t="s">
        <v>29</v>
      </c>
      <c r="I10" s="4"/>
      <c r="J10" s="9" t="s">
        <v>22</v>
      </c>
      <c r="K10" s="9" t="s">
        <v>29</v>
      </c>
      <c r="L10" s="9"/>
    </row>
    <row r="11" spans="1:12" ht="12.75">
      <c r="A11" s="9" t="s">
        <v>30</v>
      </c>
      <c r="B11" s="9" t="s">
        <v>31</v>
      </c>
      <c r="C11" s="4"/>
      <c r="D11" s="9" t="s">
        <v>28</v>
      </c>
      <c r="E11" s="9" t="s">
        <v>33</v>
      </c>
      <c r="F11" s="4"/>
      <c r="G11" s="9" t="s">
        <v>31</v>
      </c>
      <c r="H11" s="9" t="s">
        <v>22</v>
      </c>
      <c r="I11" s="4"/>
      <c r="J11" s="9" t="s">
        <v>33</v>
      </c>
      <c r="K11" s="9" t="s">
        <v>21</v>
      </c>
      <c r="L11" s="9"/>
    </row>
    <row r="12" spans="1:12" ht="12.75">
      <c r="A12" s="9" t="s">
        <v>32</v>
      </c>
      <c r="B12" s="9" t="s">
        <v>33</v>
      </c>
      <c r="C12" s="4"/>
      <c r="D12" s="9" t="s">
        <v>30</v>
      </c>
      <c r="E12" s="9" t="s">
        <v>22</v>
      </c>
      <c r="F12" s="4"/>
      <c r="G12" s="9" t="s">
        <v>28</v>
      </c>
      <c r="H12" s="9" t="s">
        <v>21</v>
      </c>
      <c r="I12" s="4"/>
      <c r="J12" s="9" t="s">
        <v>31</v>
      </c>
      <c r="K12" s="9" t="s">
        <v>32</v>
      </c>
      <c r="L12" s="9"/>
    </row>
    <row r="13" spans="1:12" ht="12.75">
      <c r="A13" s="9" t="s">
        <v>21</v>
      </c>
      <c r="B13" s="9" t="s">
        <v>22</v>
      </c>
      <c r="D13" s="9" t="s">
        <v>32</v>
      </c>
      <c r="E13" s="9" t="s">
        <v>21</v>
      </c>
      <c r="G13" s="9" t="s">
        <v>30</v>
      </c>
      <c r="H13" s="9" t="s">
        <v>32</v>
      </c>
      <c r="J13" s="9" t="s">
        <v>28</v>
      </c>
      <c r="K13" s="9" t="s">
        <v>30</v>
      </c>
      <c r="L13" s="9"/>
    </row>
    <row r="14" spans="1:12" ht="12.75">
      <c r="A14" s="9"/>
      <c r="B14" s="9"/>
      <c r="D14" s="9"/>
      <c r="E14" s="9"/>
      <c r="G14" s="9"/>
      <c r="H14" s="9"/>
      <c r="J14" s="9"/>
      <c r="K14" s="9"/>
      <c r="L14" s="9"/>
    </row>
    <row r="15" spans="1:12" ht="12.75">
      <c r="A15" s="312">
        <v>43884</v>
      </c>
      <c r="B15" s="312"/>
      <c r="C15" s="313" t="s">
        <v>19</v>
      </c>
      <c r="D15" s="313"/>
      <c r="E15" s="313"/>
      <c r="F15" s="313"/>
      <c r="G15" s="11"/>
      <c r="H15" s="11"/>
      <c r="I15" s="11"/>
      <c r="J15" s="11"/>
      <c r="K15" s="11"/>
      <c r="L15" s="11"/>
    </row>
    <row r="16" spans="1:8" ht="13.5" thickBot="1">
      <c r="A16" s="311" t="s">
        <v>4</v>
      </c>
      <c r="B16" s="311"/>
      <c r="D16" s="311" t="s">
        <v>5</v>
      </c>
      <c r="E16" s="311"/>
      <c r="G16" s="311" t="s">
        <v>6</v>
      </c>
      <c r="H16" s="311"/>
    </row>
    <row r="17" spans="1:8" ht="12.75">
      <c r="A17" s="2">
        <v>4</v>
      </c>
      <c r="B17" s="3">
        <v>8</v>
      </c>
      <c r="C17" s="4"/>
      <c r="D17" s="2">
        <v>3</v>
      </c>
      <c r="E17" s="3">
        <v>8</v>
      </c>
      <c r="F17" s="4"/>
      <c r="G17" s="2">
        <v>2</v>
      </c>
      <c r="H17" s="3">
        <v>8</v>
      </c>
    </row>
    <row r="18" spans="1:8" ht="12.75">
      <c r="A18" s="5">
        <v>5</v>
      </c>
      <c r="B18" s="6">
        <v>3</v>
      </c>
      <c r="C18" s="4"/>
      <c r="D18" s="5">
        <v>4</v>
      </c>
      <c r="E18" s="6">
        <v>2</v>
      </c>
      <c r="F18" s="4"/>
      <c r="G18" s="5">
        <v>3</v>
      </c>
      <c r="H18" s="6">
        <v>1</v>
      </c>
    </row>
    <row r="19" spans="1:8" ht="12.75">
      <c r="A19" s="5">
        <v>6</v>
      </c>
      <c r="B19" s="6">
        <v>2</v>
      </c>
      <c r="C19" s="4"/>
      <c r="D19" s="5">
        <v>5</v>
      </c>
      <c r="E19" s="6">
        <v>1</v>
      </c>
      <c r="F19" s="4"/>
      <c r="G19" s="5">
        <v>4</v>
      </c>
      <c r="H19" s="6">
        <v>7</v>
      </c>
    </row>
    <row r="20" spans="1:8" ht="13.5" thickBot="1">
      <c r="A20" s="7">
        <v>7</v>
      </c>
      <c r="B20" s="8">
        <v>1</v>
      </c>
      <c r="C20" s="4"/>
      <c r="D20" s="7">
        <v>6</v>
      </c>
      <c r="E20" s="8">
        <v>7</v>
      </c>
      <c r="F20" s="4"/>
      <c r="G20" s="7">
        <v>5</v>
      </c>
      <c r="H20" s="8">
        <v>6</v>
      </c>
    </row>
    <row r="22" spans="1:8" ht="12.75">
      <c r="A22" s="9" t="s">
        <v>21</v>
      </c>
      <c r="B22" s="9" t="s">
        <v>29</v>
      </c>
      <c r="D22" s="9" t="s">
        <v>32</v>
      </c>
      <c r="E22" s="9" t="s">
        <v>29</v>
      </c>
      <c r="G22" s="9" t="s">
        <v>30</v>
      </c>
      <c r="H22" s="9" t="s">
        <v>29</v>
      </c>
    </row>
    <row r="23" spans="1:8" ht="12.75">
      <c r="A23" s="9" t="s">
        <v>22</v>
      </c>
      <c r="B23" s="9" t="s">
        <v>32</v>
      </c>
      <c r="D23" s="9" t="s">
        <v>21</v>
      </c>
      <c r="E23" s="9" t="s">
        <v>30</v>
      </c>
      <c r="G23" s="9" t="s">
        <v>32</v>
      </c>
      <c r="H23" s="9" t="s">
        <v>28</v>
      </c>
    </row>
    <row r="24" spans="1:8" ht="12.75">
      <c r="A24" s="9" t="s">
        <v>33</v>
      </c>
      <c r="B24" s="9" t="s">
        <v>30</v>
      </c>
      <c r="D24" s="9" t="s">
        <v>22</v>
      </c>
      <c r="E24" s="9" t="s">
        <v>28</v>
      </c>
      <c r="G24" s="9" t="s">
        <v>21</v>
      </c>
      <c r="H24" s="9" t="s">
        <v>31</v>
      </c>
    </row>
    <row r="25" spans="1:8" ht="12.75">
      <c r="A25" s="9" t="s">
        <v>31</v>
      </c>
      <c r="B25" s="9" t="s">
        <v>28</v>
      </c>
      <c r="D25" s="9" t="s">
        <v>33</v>
      </c>
      <c r="E25" s="9" t="s">
        <v>31</v>
      </c>
      <c r="G25" s="9" t="s">
        <v>22</v>
      </c>
      <c r="H25" s="9" t="s">
        <v>33</v>
      </c>
    </row>
    <row r="27" spans="1:12" ht="12.75">
      <c r="A27" s="312">
        <v>43904</v>
      </c>
      <c r="B27" s="312"/>
      <c r="C27" s="313" t="s">
        <v>20</v>
      </c>
      <c r="D27" s="313"/>
      <c r="E27" s="313"/>
      <c r="F27" s="313"/>
      <c r="G27" s="12"/>
      <c r="H27" s="12"/>
      <c r="I27" s="11"/>
      <c r="J27" s="11"/>
      <c r="K27" s="11"/>
      <c r="L27" s="11"/>
    </row>
    <row r="28" spans="1:8" ht="12.75">
      <c r="A28" s="13" t="s">
        <v>34</v>
      </c>
      <c r="B28" s="14"/>
      <c r="C28" s="15"/>
      <c r="D28" s="15"/>
      <c r="E28" s="15"/>
      <c r="F28" s="15"/>
      <c r="G28" s="15"/>
      <c r="H28" s="15"/>
    </row>
    <row r="29" ht="13.5" thickBot="1">
      <c r="A29" s="9"/>
    </row>
    <row r="30" spans="1:8" ht="12.75">
      <c r="A30" s="2">
        <v>1</v>
      </c>
      <c r="B30" s="3">
        <v>4</v>
      </c>
      <c r="C30" s="169"/>
      <c r="D30" s="2">
        <v>3</v>
      </c>
      <c r="E30" s="3">
        <v>4</v>
      </c>
      <c r="F30" s="169"/>
      <c r="G30" s="2">
        <v>2</v>
      </c>
      <c r="H30" s="3">
        <v>4</v>
      </c>
    </row>
    <row r="31" spans="1:8" ht="13.5" thickBot="1">
      <c r="A31" s="7">
        <v>2</v>
      </c>
      <c r="B31" s="8">
        <v>3</v>
      </c>
      <c r="C31" s="169"/>
      <c r="D31" s="7">
        <v>1</v>
      </c>
      <c r="E31" s="8">
        <v>2</v>
      </c>
      <c r="F31" s="169"/>
      <c r="G31" s="7">
        <v>3</v>
      </c>
      <c r="H31" s="8">
        <v>1</v>
      </c>
    </row>
    <row r="32" spans="1:8" ht="12.75">
      <c r="A32" s="169"/>
      <c r="B32" s="169"/>
      <c r="C32" s="169"/>
      <c r="D32" s="169"/>
      <c r="E32" s="169"/>
      <c r="F32" s="169"/>
      <c r="G32" s="169"/>
      <c r="H32" s="169"/>
    </row>
    <row r="33" spans="1:8" ht="12.75">
      <c r="A33" s="169"/>
      <c r="B33" s="169"/>
      <c r="C33" s="169"/>
      <c r="D33" s="169"/>
      <c r="E33" s="169"/>
      <c r="F33" s="169"/>
      <c r="G33" s="169"/>
      <c r="H33" s="169"/>
    </row>
    <row r="34" spans="1:8" ht="12.75">
      <c r="A34" s="169"/>
      <c r="B34" s="169"/>
      <c r="C34" s="169"/>
      <c r="D34" s="169"/>
      <c r="E34" s="169"/>
      <c r="F34" s="169"/>
      <c r="G34" s="169"/>
      <c r="H34" s="169"/>
    </row>
    <row r="35" spans="1:8" ht="12.75">
      <c r="A35" s="169"/>
      <c r="B35" s="169"/>
      <c r="C35" s="169"/>
      <c r="D35" s="169"/>
      <c r="E35" s="169"/>
      <c r="F35" s="169"/>
      <c r="G35" s="169"/>
      <c r="H35" s="169"/>
    </row>
    <row r="37" spans="1:8" ht="12.75">
      <c r="A37" s="13" t="s">
        <v>35</v>
      </c>
      <c r="B37" s="14"/>
      <c r="C37" s="15"/>
      <c r="D37" s="15"/>
      <c r="E37" s="15"/>
      <c r="F37" s="15"/>
      <c r="G37" s="15"/>
      <c r="H37" s="15"/>
    </row>
    <row r="38" ht="13.5" thickBot="1"/>
    <row r="39" spans="1:8" ht="12.75">
      <c r="A39" s="2">
        <v>5</v>
      </c>
      <c r="B39" s="3">
        <v>8</v>
      </c>
      <c r="C39" s="169"/>
      <c r="D39" s="2">
        <v>7</v>
      </c>
      <c r="E39" s="3">
        <v>8</v>
      </c>
      <c r="F39" s="169"/>
      <c r="G39" s="2">
        <v>6</v>
      </c>
      <c r="H39" s="3">
        <v>8</v>
      </c>
    </row>
    <row r="40" spans="1:8" ht="13.5" thickBot="1">
      <c r="A40" s="7">
        <v>6</v>
      </c>
      <c r="B40" s="8">
        <v>7</v>
      </c>
      <c r="C40" s="169"/>
      <c r="D40" s="7">
        <v>5</v>
      </c>
      <c r="E40" s="8">
        <v>6</v>
      </c>
      <c r="F40" s="169"/>
      <c r="G40" s="7">
        <v>7</v>
      </c>
      <c r="H40" s="8">
        <v>5</v>
      </c>
    </row>
  </sheetData>
  <sheetProtection/>
  <mergeCells count="13">
    <mergeCell ref="A3:B3"/>
    <mergeCell ref="C3:F3"/>
    <mergeCell ref="A15:B15"/>
    <mergeCell ref="C15:F15"/>
    <mergeCell ref="A27:B27"/>
    <mergeCell ref="C27:F27"/>
    <mergeCell ref="A4:B4"/>
    <mergeCell ref="D4:E4"/>
    <mergeCell ref="G4:H4"/>
    <mergeCell ref="J4:K4"/>
    <mergeCell ref="A16:B16"/>
    <mergeCell ref="D16:E16"/>
    <mergeCell ref="G16:H16"/>
  </mergeCells>
  <printOptions/>
  <pageMargins left="0.7" right="0.7" top="0.787401575" bottom="0.787401575" header="0.3" footer="0.3"/>
  <pageSetup horizontalDpi="1200" verticalDpi="12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26.8515625" style="0" customWidth="1"/>
    <col min="2" max="2" width="60.8515625" style="0" customWidth="1"/>
  </cols>
  <sheetData>
    <row r="1" spans="1:2" ht="28.5" customHeight="1" thickBot="1">
      <c r="A1" s="40" t="s">
        <v>3</v>
      </c>
      <c r="B1" s="211" t="s">
        <v>103</v>
      </c>
    </row>
    <row r="2" spans="1:2" ht="28.5" customHeight="1" thickTop="1">
      <c r="A2" s="47" t="s">
        <v>62</v>
      </c>
      <c r="B2" s="48"/>
    </row>
    <row r="3" spans="1:2" ht="28.5" customHeight="1">
      <c r="A3" s="56" t="s">
        <v>64</v>
      </c>
      <c r="B3" s="57"/>
    </row>
    <row r="4" spans="1:2" ht="28.5" customHeight="1">
      <c r="A4" s="56" t="s">
        <v>65</v>
      </c>
      <c r="B4" s="57"/>
    </row>
    <row r="5" spans="1:2" ht="28.5" customHeight="1">
      <c r="A5" s="56" t="s">
        <v>66</v>
      </c>
      <c r="B5" s="57"/>
    </row>
    <row r="6" spans="1:2" ht="28.5" customHeight="1" thickBot="1">
      <c r="A6" s="58" t="s">
        <v>67</v>
      </c>
      <c r="B6" s="59"/>
    </row>
    <row r="7" ht="13.5" thickTop="1"/>
    <row r="8" spans="1:2" ht="28.5" customHeight="1" thickBot="1">
      <c r="A8" s="40" t="s">
        <v>3</v>
      </c>
      <c r="B8" s="211" t="s">
        <v>104</v>
      </c>
    </row>
    <row r="9" spans="1:2" ht="28.5" customHeight="1" thickTop="1">
      <c r="A9" s="47" t="s">
        <v>62</v>
      </c>
      <c r="B9" s="48"/>
    </row>
    <row r="10" spans="1:2" ht="28.5" customHeight="1">
      <c r="A10" s="56" t="s">
        <v>64</v>
      </c>
      <c r="B10" s="57"/>
    </row>
    <row r="11" spans="1:2" ht="28.5" customHeight="1">
      <c r="A11" s="56" t="s">
        <v>65</v>
      </c>
      <c r="B11" s="57"/>
    </row>
    <row r="12" spans="1:2" ht="28.5" customHeight="1">
      <c r="A12" s="56" t="s">
        <v>66</v>
      </c>
      <c r="B12" s="57"/>
    </row>
    <row r="13" spans="1:2" ht="28.5" customHeight="1" thickBot="1">
      <c r="A13" s="58" t="s">
        <v>67</v>
      </c>
      <c r="B13" s="59"/>
    </row>
    <row r="14" ht="13.5" thickTop="1"/>
    <row r="15" spans="1:2" ht="28.5" customHeight="1" thickBot="1">
      <c r="A15" s="40" t="s">
        <v>3</v>
      </c>
      <c r="B15" s="211" t="s">
        <v>105</v>
      </c>
    </row>
    <row r="16" spans="1:2" ht="28.5" customHeight="1" thickTop="1">
      <c r="A16" s="47" t="s">
        <v>62</v>
      </c>
      <c r="B16" s="48"/>
    </row>
    <row r="17" spans="1:2" ht="28.5" customHeight="1">
      <c r="A17" s="56" t="s">
        <v>64</v>
      </c>
      <c r="B17" s="57"/>
    </row>
    <row r="18" spans="1:2" ht="28.5" customHeight="1">
      <c r="A18" s="56" t="s">
        <v>65</v>
      </c>
      <c r="B18" s="57"/>
    </row>
    <row r="19" spans="1:2" ht="28.5" customHeight="1">
      <c r="A19" s="56" t="s">
        <v>66</v>
      </c>
      <c r="B19" s="57"/>
    </row>
    <row r="20" spans="1:2" ht="28.5" customHeight="1" thickBot="1">
      <c r="A20" s="58" t="s">
        <v>67</v>
      </c>
      <c r="B20" s="59"/>
    </row>
    <row r="21" ht="13.5" thickTop="1"/>
    <row r="22" spans="1:2" ht="30.75" customHeight="1" thickBot="1">
      <c r="A22" s="40" t="s">
        <v>3</v>
      </c>
      <c r="B22" s="211" t="s">
        <v>106</v>
      </c>
    </row>
    <row r="23" spans="1:2" ht="28.5" customHeight="1" thickTop="1">
      <c r="A23" s="47" t="s">
        <v>62</v>
      </c>
      <c r="B23" s="48"/>
    </row>
    <row r="24" spans="1:2" ht="28.5" customHeight="1">
      <c r="A24" s="56" t="s">
        <v>64</v>
      </c>
      <c r="B24" s="57"/>
    </row>
    <row r="25" spans="1:2" ht="28.5" customHeight="1">
      <c r="A25" s="56" t="s">
        <v>65</v>
      </c>
      <c r="B25" s="57"/>
    </row>
    <row r="26" spans="1:2" ht="28.5" customHeight="1">
      <c r="A26" s="56" t="s">
        <v>66</v>
      </c>
      <c r="B26" s="57"/>
    </row>
    <row r="27" spans="1:2" ht="28.5" customHeight="1" thickBot="1">
      <c r="A27" s="58" t="s">
        <v>67</v>
      </c>
      <c r="B27" s="59"/>
    </row>
    <row r="28" ht="13.5" thickTop="1"/>
    <row r="29" spans="1:2" ht="28.5" customHeight="1" thickBot="1">
      <c r="A29" s="40" t="s">
        <v>3</v>
      </c>
      <c r="B29" s="211" t="s">
        <v>107</v>
      </c>
    </row>
    <row r="30" spans="1:2" ht="28.5" customHeight="1" thickTop="1">
      <c r="A30" s="47" t="s">
        <v>62</v>
      </c>
      <c r="B30" s="48"/>
    </row>
    <row r="31" spans="1:2" ht="28.5" customHeight="1">
      <c r="A31" s="56" t="s">
        <v>64</v>
      </c>
      <c r="B31" s="57"/>
    </row>
    <row r="32" spans="1:2" ht="28.5" customHeight="1">
      <c r="A32" s="56" t="s">
        <v>65</v>
      </c>
      <c r="B32" s="57"/>
    </row>
    <row r="33" spans="1:2" ht="28.5" customHeight="1">
      <c r="A33" s="56" t="s">
        <v>66</v>
      </c>
      <c r="B33" s="57"/>
    </row>
    <row r="34" spans="1:2" ht="28.5" customHeight="1" thickBot="1">
      <c r="A34" s="58" t="s">
        <v>67</v>
      </c>
      <c r="B34" s="59"/>
    </row>
    <row r="35" ht="13.5" thickTop="1"/>
    <row r="36" spans="1:2" ht="28.5" customHeight="1" thickBot="1">
      <c r="A36" s="40" t="s">
        <v>3</v>
      </c>
      <c r="B36" s="211" t="s">
        <v>108</v>
      </c>
    </row>
    <row r="37" spans="1:2" ht="28.5" customHeight="1" thickTop="1">
      <c r="A37" s="47" t="s">
        <v>62</v>
      </c>
      <c r="B37" s="48"/>
    </row>
    <row r="38" spans="1:2" ht="28.5" customHeight="1">
      <c r="A38" s="56" t="s">
        <v>64</v>
      </c>
      <c r="B38" s="57"/>
    </row>
    <row r="39" spans="1:2" ht="28.5" customHeight="1">
      <c r="A39" s="56" t="s">
        <v>65</v>
      </c>
      <c r="B39" s="57"/>
    </row>
    <row r="40" spans="1:2" ht="28.5" customHeight="1">
      <c r="A40" s="56" t="s">
        <v>66</v>
      </c>
      <c r="B40" s="57"/>
    </row>
    <row r="41" spans="1:2" ht="28.5" customHeight="1" thickBot="1">
      <c r="A41" s="58" t="s">
        <v>67</v>
      </c>
      <c r="B41" s="59"/>
    </row>
    <row r="42" ht="13.5" thickTop="1"/>
    <row r="43" spans="1:2" ht="28.5" customHeight="1" thickBot="1">
      <c r="A43" s="40" t="s">
        <v>3</v>
      </c>
      <c r="B43" s="211" t="s">
        <v>109</v>
      </c>
    </row>
    <row r="44" spans="1:2" ht="28.5" customHeight="1" thickTop="1">
      <c r="A44" s="47" t="s">
        <v>62</v>
      </c>
      <c r="B44" s="48"/>
    </row>
    <row r="45" spans="1:2" ht="28.5" customHeight="1">
      <c r="A45" s="56" t="s">
        <v>64</v>
      </c>
      <c r="B45" s="57"/>
    </row>
    <row r="46" spans="1:2" ht="28.5" customHeight="1">
      <c r="A46" s="56" t="s">
        <v>65</v>
      </c>
      <c r="B46" s="57"/>
    </row>
    <row r="47" spans="1:2" ht="28.5" customHeight="1">
      <c r="A47" s="56" t="s">
        <v>66</v>
      </c>
      <c r="B47" s="57"/>
    </row>
    <row r="48" spans="1:2" ht="28.5" customHeight="1" thickBot="1">
      <c r="A48" s="58" t="s">
        <v>67</v>
      </c>
      <c r="B48" s="59"/>
    </row>
    <row r="49" ht="13.5" thickTop="1"/>
    <row r="50" spans="1:2" ht="30.75" customHeight="1" thickBot="1">
      <c r="A50" s="40" t="s">
        <v>3</v>
      </c>
      <c r="B50" s="211" t="s">
        <v>110</v>
      </c>
    </row>
    <row r="51" spans="1:2" ht="28.5" customHeight="1" thickTop="1">
      <c r="A51" s="47" t="s">
        <v>62</v>
      </c>
      <c r="B51" s="48"/>
    </row>
    <row r="52" spans="1:2" ht="28.5" customHeight="1">
      <c r="A52" s="56" t="s">
        <v>64</v>
      </c>
      <c r="B52" s="57"/>
    </row>
    <row r="53" spans="1:2" ht="28.5" customHeight="1">
      <c r="A53" s="56" t="s">
        <v>65</v>
      </c>
      <c r="B53" s="57"/>
    </row>
    <row r="54" spans="1:2" ht="28.5" customHeight="1">
      <c r="A54" s="56" t="s">
        <v>66</v>
      </c>
      <c r="B54" s="57"/>
    </row>
    <row r="55" spans="1:2" ht="28.5" customHeight="1" thickBot="1">
      <c r="A55" s="58" t="s">
        <v>67</v>
      </c>
      <c r="B55" s="59"/>
    </row>
    <row r="56" ht="13.5" thickTop="1"/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3.00390625" style="299" customWidth="1"/>
    <col min="2" max="3" width="34.7109375" style="91" customWidth="1"/>
    <col min="4" max="4" width="13.00390625" style="299" customWidth="1"/>
    <col min="5" max="6" width="9.140625" style="91" customWidth="1"/>
    <col min="7" max="14" width="4.7109375" style="295" customWidth="1"/>
    <col min="15" max="239" width="9.140625" style="91" customWidth="1"/>
    <col min="240" max="240" width="13.00390625" style="91" customWidth="1"/>
    <col min="241" max="242" width="34.7109375" style="91" customWidth="1"/>
    <col min="243" max="243" width="3.28125" style="91" customWidth="1"/>
    <col min="244" max="244" width="1.7109375" style="91" customWidth="1"/>
    <col min="245" max="246" width="3.28125" style="91" customWidth="1"/>
    <col min="247" max="247" width="1.7109375" style="91" customWidth="1"/>
    <col min="248" max="249" width="3.28125" style="91" customWidth="1"/>
    <col min="250" max="250" width="1.7109375" style="91" customWidth="1"/>
    <col min="251" max="251" width="3.28125" style="91" customWidth="1"/>
    <col min="252" max="253" width="5.421875" style="91" customWidth="1"/>
    <col min="254" max="16384" width="4.28125" style="91" customWidth="1"/>
  </cols>
  <sheetData>
    <row r="1" spans="1:4" ht="15.75">
      <c r="A1" s="297" t="s">
        <v>4</v>
      </c>
      <c r="B1" s="296" t="str">
        <f>VLOOKUP(A2,Systém!$A$21:$B$28,2,FALSE)</f>
        <v>Sokol Vodňany</v>
      </c>
      <c r="C1" s="296" t="str">
        <f>VLOOKUP(D2,Systém!$A$21:$B$28,2,FALSE)</f>
        <v>SKB Český Krumlov "B"</v>
      </c>
      <c r="D1" s="297" t="str">
        <f>A1</f>
        <v>5. kolo</v>
      </c>
    </row>
    <row r="2" spans="1:4" ht="9.75" customHeight="1">
      <c r="A2" s="298">
        <v>4</v>
      </c>
      <c r="B2" s="294" t="str">
        <f>C1</f>
        <v>SKB Český Krumlov "B"</v>
      </c>
      <c r="C2" s="294" t="str">
        <f>B1</f>
        <v>Sokol Vodňany</v>
      </c>
      <c r="D2" s="298">
        <v>8</v>
      </c>
    </row>
    <row r="3" spans="1:14" ht="25.5">
      <c r="A3" s="300" t="s">
        <v>83</v>
      </c>
      <c r="B3" s="301"/>
      <c r="C3" s="301"/>
      <c r="D3" s="300" t="s">
        <v>83</v>
      </c>
      <c r="G3" s="377" t="s">
        <v>4</v>
      </c>
      <c r="H3" s="377"/>
      <c r="J3" s="377" t="s">
        <v>5</v>
      </c>
      <c r="K3" s="377"/>
      <c r="M3" s="377" t="s">
        <v>6</v>
      </c>
      <c r="N3" s="377"/>
    </row>
    <row r="4" spans="1:14" ht="25.5">
      <c r="A4" s="300" t="s">
        <v>84</v>
      </c>
      <c r="B4" s="301"/>
      <c r="C4" s="301"/>
      <c r="D4" s="300" t="s">
        <v>84</v>
      </c>
      <c r="G4" s="293">
        <v>4</v>
      </c>
      <c r="H4" s="293">
        <v>8</v>
      </c>
      <c r="J4" s="293">
        <v>3</v>
      </c>
      <c r="K4" s="293">
        <v>8</v>
      </c>
      <c r="M4" s="293">
        <v>2</v>
      </c>
      <c r="N4" s="293">
        <v>8</v>
      </c>
    </row>
    <row r="5" spans="1:14" ht="25.5">
      <c r="A5" s="300" t="s">
        <v>85</v>
      </c>
      <c r="B5" s="301"/>
      <c r="C5" s="301"/>
      <c r="D5" s="300" t="s">
        <v>85</v>
      </c>
      <c r="G5" s="293">
        <v>5</v>
      </c>
      <c r="H5" s="293">
        <v>3</v>
      </c>
      <c r="J5" s="293">
        <v>4</v>
      </c>
      <c r="K5" s="293">
        <v>2</v>
      </c>
      <c r="M5" s="293">
        <v>3</v>
      </c>
      <c r="N5" s="293">
        <v>1</v>
      </c>
    </row>
    <row r="6" spans="1:14" ht="25.5">
      <c r="A6" s="300" t="s">
        <v>86</v>
      </c>
      <c r="B6" s="302"/>
      <c r="C6" s="302"/>
      <c r="D6" s="300" t="s">
        <v>86</v>
      </c>
      <c r="G6" s="293">
        <v>6</v>
      </c>
      <c r="H6" s="293">
        <v>2</v>
      </c>
      <c r="J6" s="293">
        <v>5</v>
      </c>
      <c r="K6" s="293">
        <v>1</v>
      </c>
      <c r="M6" s="293">
        <v>4</v>
      </c>
      <c r="N6" s="293">
        <v>7</v>
      </c>
    </row>
    <row r="7" spans="1:14" ht="25.5">
      <c r="A7" s="300" t="s">
        <v>67</v>
      </c>
      <c r="B7" s="302"/>
      <c r="C7" s="302"/>
      <c r="D7" s="300" t="s">
        <v>67</v>
      </c>
      <c r="G7" s="293">
        <v>7</v>
      </c>
      <c r="H7" s="293">
        <v>1</v>
      </c>
      <c r="J7" s="293">
        <v>6</v>
      </c>
      <c r="K7" s="293">
        <v>7</v>
      </c>
      <c r="M7" s="293">
        <v>5</v>
      </c>
      <c r="N7" s="293">
        <v>6</v>
      </c>
    </row>
    <row r="8" spans="1:14" ht="15.75">
      <c r="A8" s="297" t="str">
        <f>A1</f>
        <v>5. kolo</v>
      </c>
      <c r="B8" s="296" t="str">
        <f>VLOOKUP(A9,Systém!$A$21:$B$28,2,FALSE)</f>
        <v>SK Dobrá Voda</v>
      </c>
      <c r="C8" s="296" t="str">
        <f>VLOOKUP(D9,Systém!$A$21:$B$28,2,FALSE)</f>
        <v>Sokol České Budějovice "A"</v>
      </c>
      <c r="D8" s="297" t="str">
        <f>A8</f>
        <v>5. kolo</v>
      </c>
      <c r="G8" s="91"/>
      <c r="H8" s="91"/>
      <c r="I8" s="91"/>
      <c r="J8" s="91"/>
      <c r="K8" s="91"/>
      <c r="L8" s="91"/>
      <c r="M8" s="91"/>
      <c r="N8" s="91"/>
    </row>
    <row r="9" spans="1:4" ht="9.75" customHeight="1">
      <c r="A9" s="298">
        <v>5</v>
      </c>
      <c r="B9" s="294" t="str">
        <f>C8</f>
        <v>Sokol České Budějovice "A"</v>
      </c>
      <c r="C9" s="294" t="str">
        <f>B8</f>
        <v>SK Dobrá Voda</v>
      </c>
      <c r="D9" s="298">
        <v>3</v>
      </c>
    </row>
    <row r="10" spans="1:4" ht="25.5">
      <c r="A10" s="300" t="s">
        <v>83</v>
      </c>
      <c r="B10" s="301"/>
      <c r="C10" s="301"/>
      <c r="D10" s="300" t="s">
        <v>83</v>
      </c>
    </row>
    <row r="11" spans="1:4" ht="25.5">
      <c r="A11" s="300" t="s">
        <v>84</v>
      </c>
      <c r="B11" s="301"/>
      <c r="C11" s="301"/>
      <c r="D11" s="300" t="s">
        <v>84</v>
      </c>
    </row>
    <row r="12" spans="1:4" ht="25.5">
      <c r="A12" s="300" t="s">
        <v>85</v>
      </c>
      <c r="B12" s="301"/>
      <c r="C12" s="301"/>
      <c r="D12" s="300" t="s">
        <v>85</v>
      </c>
    </row>
    <row r="13" spans="1:4" ht="25.5">
      <c r="A13" s="300" t="s">
        <v>86</v>
      </c>
      <c r="B13" s="302"/>
      <c r="C13" s="302"/>
      <c r="D13" s="300" t="s">
        <v>86</v>
      </c>
    </row>
    <row r="14" spans="1:4" ht="25.5">
      <c r="A14" s="300" t="s">
        <v>67</v>
      </c>
      <c r="B14" s="302"/>
      <c r="C14" s="302"/>
      <c r="D14" s="300" t="s">
        <v>67</v>
      </c>
    </row>
    <row r="15" spans="1:4" ht="15.75">
      <c r="A15" s="297" t="str">
        <f>A1</f>
        <v>5. kolo</v>
      </c>
      <c r="B15" s="296" t="str">
        <f>VLOOKUP(A16,Systém!$A$21:$B$28,2,FALSE)</f>
        <v>Sokol České Budějovice "B"</v>
      </c>
      <c r="C15" s="296" t="str">
        <f>VLOOKUP(D16,Systém!$A$21:$B$28,2,FALSE)</f>
        <v>SKB Český Krumlov "C"</v>
      </c>
      <c r="D15" s="297" t="str">
        <f>A15</f>
        <v>5. kolo</v>
      </c>
    </row>
    <row r="16" spans="1:4" ht="9.75" customHeight="1">
      <c r="A16" s="298">
        <v>6</v>
      </c>
      <c r="B16" s="294" t="str">
        <f>C15</f>
        <v>SKB Český Krumlov "C"</v>
      </c>
      <c r="C16" s="294" t="str">
        <f>B15</f>
        <v>Sokol České Budějovice "B"</v>
      </c>
      <c r="D16" s="298">
        <v>2</v>
      </c>
    </row>
    <row r="17" spans="1:4" ht="25.5">
      <c r="A17" s="300" t="s">
        <v>83</v>
      </c>
      <c r="B17" s="301"/>
      <c r="C17" s="301"/>
      <c r="D17" s="300" t="s">
        <v>83</v>
      </c>
    </row>
    <row r="18" spans="1:4" ht="25.5">
      <c r="A18" s="300" t="s">
        <v>84</v>
      </c>
      <c r="B18" s="301"/>
      <c r="C18" s="301"/>
      <c r="D18" s="300" t="s">
        <v>84</v>
      </c>
    </row>
    <row r="19" spans="1:4" ht="25.5">
      <c r="A19" s="300" t="s">
        <v>85</v>
      </c>
      <c r="B19" s="301"/>
      <c r="C19" s="301"/>
      <c r="D19" s="300" t="s">
        <v>85</v>
      </c>
    </row>
    <row r="20" spans="1:4" ht="25.5">
      <c r="A20" s="300" t="s">
        <v>86</v>
      </c>
      <c r="B20" s="302"/>
      <c r="C20" s="302"/>
      <c r="D20" s="300" t="s">
        <v>86</v>
      </c>
    </row>
    <row r="21" spans="1:4" ht="25.5">
      <c r="A21" s="300" t="s">
        <v>67</v>
      </c>
      <c r="B21" s="302"/>
      <c r="C21" s="302"/>
      <c r="D21" s="300" t="s">
        <v>67</v>
      </c>
    </row>
    <row r="22" spans="1:4" ht="15.75">
      <c r="A22" s="297" t="str">
        <f>A1</f>
        <v>5. kolo</v>
      </c>
      <c r="B22" s="296" t="str">
        <f>VLOOKUP(A23,Systém!$A$21:$B$28,2,FALSE)</f>
        <v>SKB Český Krumlov "D"</v>
      </c>
      <c r="C22" s="296" t="str">
        <f>VLOOKUP(D23,Systém!$A$21:$B$28,2,FALSE)</f>
        <v>SKB Český Krumlov "A"</v>
      </c>
      <c r="D22" s="297" t="str">
        <f>A22</f>
        <v>5. kolo</v>
      </c>
    </row>
    <row r="23" spans="1:4" ht="9.75" customHeight="1">
      <c r="A23" s="298">
        <v>7</v>
      </c>
      <c r="B23" s="303" t="str">
        <f>C22</f>
        <v>SKB Český Krumlov "A"</v>
      </c>
      <c r="C23" s="303" t="str">
        <f>B22</f>
        <v>SKB Český Krumlov "D"</v>
      </c>
      <c r="D23" s="298">
        <v>1</v>
      </c>
    </row>
    <row r="24" spans="1:4" ht="25.5">
      <c r="A24" s="300" t="s">
        <v>83</v>
      </c>
      <c r="B24" s="301"/>
      <c r="C24" s="301"/>
      <c r="D24" s="300" t="s">
        <v>83</v>
      </c>
    </row>
    <row r="25" spans="1:4" ht="25.5">
      <c r="A25" s="300" t="s">
        <v>84</v>
      </c>
      <c r="B25" s="301"/>
      <c r="C25" s="301"/>
      <c r="D25" s="300" t="s">
        <v>84</v>
      </c>
    </row>
    <row r="26" spans="1:4" ht="25.5">
      <c r="A26" s="300" t="s">
        <v>85</v>
      </c>
      <c r="B26" s="301"/>
      <c r="C26" s="301"/>
      <c r="D26" s="300" t="s">
        <v>85</v>
      </c>
    </row>
    <row r="27" spans="1:4" ht="25.5">
      <c r="A27" s="300" t="s">
        <v>86</v>
      </c>
      <c r="B27" s="302"/>
      <c r="C27" s="302"/>
      <c r="D27" s="300" t="s">
        <v>86</v>
      </c>
    </row>
    <row r="28" spans="1:4" ht="25.5">
      <c r="A28" s="300" t="s">
        <v>67</v>
      </c>
      <c r="B28" s="302"/>
      <c r="C28" s="302"/>
      <c r="D28" s="300" t="s">
        <v>67</v>
      </c>
    </row>
  </sheetData>
  <sheetProtection/>
  <mergeCells count="3">
    <mergeCell ref="G3:H3"/>
    <mergeCell ref="J3:K3"/>
    <mergeCell ref="M3:N3"/>
  </mergeCells>
  <printOptions/>
  <pageMargins left="0.3937007874015748" right="0.31496062992125984" top="0.5905511811023623" bottom="0.3937007874015748" header="0.31496062992125984" footer="0.31496062992125984"/>
  <pageSetup fitToHeight="1" fitToWidth="1" horizontalDpi="600" verticalDpi="600" orientation="portrait" paperSize="9"/>
  <ignoredErrors>
    <ignoredError sqref="B1:C2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22">
      <selection activeCell="E41" sqref="E41"/>
    </sheetView>
  </sheetViews>
  <sheetFormatPr defaultColWidth="6.00390625" defaultRowHeight="12.75"/>
  <cols>
    <col min="1" max="1" width="3.00390625" style="0" customWidth="1"/>
    <col min="2" max="2" width="31.8515625" style="0" customWidth="1"/>
    <col min="3" max="3" width="6.00390625" style="0" customWidth="1"/>
    <col min="4" max="4" width="1.421875" style="0" customWidth="1"/>
    <col min="5" max="6" width="6.00390625" style="0" customWidth="1"/>
    <col min="7" max="7" width="1.421875" style="0" customWidth="1"/>
    <col min="8" max="9" width="6.00390625" style="0" customWidth="1"/>
    <col min="10" max="10" width="1.421875" style="0" customWidth="1"/>
    <col min="11" max="12" width="6.00390625" style="0" customWidth="1"/>
    <col min="13" max="13" width="1.421875" style="0" customWidth="1"/>
    <col min="14" max="14" width="6.00390625" style="0" customWidth="1"/>
    <col min="15" max="16" width="13.7109375" style="0" customWidth="1"/>
    <col min="17" max="17" width="0.9921875" style="1" customWidth="1"/>
    <col min="18" max="18" width="7.421875" style="0" bestFit="1" customWidth="1"/>
    <col min="19" max="19" width="7.421875" style="0" customWidth="1"/>
    <col min="20" max="20" width="6.421875" style="0" bestFit="1" customWidth="1"/>
    <col min="21" max="21" width="7.00390625" style="0" customWidth="1"/>
    <col min="22" max="238" width="8.8515625" style="0" customWidth="1"/>
    <col min="239" max="239" width="3.8515625" style="0" customWidth="1"/>
    <col min="240" max="240" width="25.8515625" style="0" customWidth="1"/>
    <col min="241" max="241" width="8.8515625" style="0" customWidth="1"/>
    <col min="242" max="244" width="6.8515625" style="0" customWidth="1"/>
    <col min="245" max="250" width="8.140625" style="0" customWidth="1"/>
    <col min="251" max="251" width="6.8515625" style="0" customWidth="1"/>
    <col min="252" max="252" width="7.8515625" style="0" customWidth="1"/>
    <col min="253" max="253" width="8.140625" style="0" customWidth="1"/>
    <col min="254" max="254" width="17.00390625" style="0" customWidth="1"/>
    <col min="255" max="255" width="2.140625" style="0" customWidth="1"/>
    <col min="256" max="16384" width="16.421875" style="0" customWidth="1"/>
  </cols>
  <sheetData>
    <row r="1" spans="1:20" ht="33" customHeight="1" thickBot="1">
      <c r="A1" s="346" t="s">
        <v>99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8"/>
    </row>
    <row r="2" spans="1:20" ht="1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</row>
    <row r="3" spans="1:17" ht="13.5" thickBot="1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Q3" s="18"/>
    </row>
    <row r="4" spans="1:20" s="22" customFormat="1" ht="27" thickBot="1">
      <c r="A4" s="19"/>
      <c r="B4" s="170" t="s">
        <v>98</v>
      </c>
      <c r="C4" s="350" t="s">
        <v>96</v>
      </c>
      <c r="D4" s="351"/>
      <c r="E4" s="352"/>
      <c r="F4" s="339" t="s">
        <v>112</v>
      </c>
      <c r="G4" s="340"/>
      <c r="H4" s="341"/>
      <c r="I4" s="339" t="s">
        <v>17</v>
      </c>
      <c r="J4" s="340"/>
      <c r="K4" s="341"/>
      <c r="L4" s="339" t="s">
        <v>115</v>
      </c>
      <c r="M4" s="340"/>
      <c r="N4" s="341"/>
      <c r="O4" s="20" t="s">
        <v>37</v>
      </c>
      <c r="P4" s="188" t="s">
        <v>38</v>
      </c>
      <c r="Q4" s="21"/>
      <c r="R4" s="191" t="s">
        <v>39</v>
      </c>
      <c r="S4" s="191" t="s">
        <v>40</v>
      </c>
      <c r="T4" s="191" t="s">
        <v>41</v>
      </c>
    </row>
    <row r="5" spans="1:20" ht="21" customHeight="1">
      <c r="A5" s="338" t="s">
        <v>7</v>
      </c>
      <c r="B5" s="343" t="s">
        <v>23</v>
      </c>
      <c r="C5" s="193"/>
      <c r="D5" s="194"/>
      <c r="E5" s="195"/>
      <c r="F5" s="192"/>
      <c r="G5" s="182" t="s">
        <v>63</v>
      </c>
      <c r="H5" s="183"/>
      <c r="I5" s="181"/>
      <c r="J5" s="182" t="s">
        <v>63</v>
      </c>
      <c r="K5" s="183"/>
      <c r="L5" s="181"/>
      <c r="M5" s="182" t="s">
        <v>63</v>
      </c>
      <c r="N5" s="183"/>
      <c r="O5" s="329"/>
      <c r="P5" s="332"/>
      <c r="R5" s="314">
        <f>(C5+F5+I5+L5)-(E5+H5+K5+N5)</f>
        <v>0</v>
      </c>
      <c r="S5" s="317">
        <f>(C6+F6+I6+L6)-(E6+H6+K6+N6)</f>
        <v>0</v>
      </c>
      <c r="T5" s="320">
        <f>(C7+F7+I7+L7)-(E7+H7+K7+N7)</f>
        <v>0</v>
      </c>
    </row>
    <row r="6" spans="1:20" ht="12.75" customHeight="1">
      <c r="A6" s="324"/>
      <c r="B6" s="344"/>
      <c r="C6" s="196"/>
      <c r="D6" s="197"/>
      <c r="E6" s="198"/>
      <c r="F6" s="173"/>
      <c r="G6" s="174" t="s">
        <v>63</v>
      </c>
      <c r="H6" s="184"/>
      <c r="I6" s="173"/>
      <c r="J6" s="172" t="s">
        <v>63</v>
      </c>
      <c r="K6" s="184"/>
      <c r="L6" s="173"/>
      <c r="M6" s="172" t="s">
        <v>63</v>
      </c>
      <c r="N6" s="184"/>
      <c r="O6" s="330"/>
      <c r="P6" s="333"/>
      <c r="R6" s="315"/>
      <c r="S6" s="318"/>
      <c r="T6" s="321"/>
    </row>
    <row r="7" spans="1:20" ht="11.25" customHeight="1" thickBot="1">
      <c r="A7" s="325"/>
      <c r="B7" s="345"/>
      <c r="C7" s="199"/>
      <c r="D7" s="200"/>
      <c r="E7" s="201"/>
      <c r="F7" s="185"/>
      <c r="G7" s="186" t="s">
        <v>63</v>
      </c>
      <c r="H7" s="187"/>
      <c r="I7" s="185"/>
      <c r="J7" s="180" t="s">
        <v>63</v>
      </c>
      <c r="K7" s="187"/>
      <c r="L7" s="185"/>
      <c r="M7" s="180" t="s">
        <v>63</v>
      </c>
      <c r="N7" s="187"/>
      <c r="O7" s="331"/>
      <c r="P7" s="334"/>
      <c r="R7" s="316"/>
      <c r="S7" s="319"/>
      <c r="T7" s="322"/>
    </row>
    <row r="8" spans="1:20" ht="21" customHeight="1">
      <c r="A8" s="323" t="s">
        <v>8</v>
      </c>
      <c r="B8" s="326" t="s">
        <v>15</v>
      </c>
      <c r="C8" s="181"/>
      <c r="D8" s="182" t="s">
        <v>63</v>
      </c>
      <c r="E8" s="183"/>
      <c r="F8" s="193"/>
      <c r="G8" s="194"/>
      <c r="H8" s="195"/>
      <c r="I8" s="176"/>
      <c r="J8" s="175" t="s">
        <v>63</v>
      </c>
      <c r="K8" s="175"/>
      <c r="L8" s="176"/>
      <c r="M8" s="175" t="s">
        <v>63</v>
      </c>
      <c r="N8" s="175"/>
      <c r="O8" s="329"/>
      <c r="P8" s="332"/>
      <c r="R8" s="314">
        <f>(C8+F8+I8+L8)-(E8+H8+K8+N8)</f>
        <v>0</v>
      </c>
      <c r="S8" s="317">
        <f>(C9+F9+I9+L9)-(E9+H9+K9+N9)</f>
        <v>0</v>
      </c>
      <c r="T8" s="320">
        <f>(C10+F10+I10+L10)-(E10+H10+K10+N10)</f>
        <v>0</v>
      </c>
    </row>
    <row r="9" spans="1:20" ht="12.75" customHeight="1">
      <c r="A9" s="324"/>
      <c r="B9" s="327"/>
      <c r="C9" s="23"/>
      <c r="D9" s="172" t="s">
        <v>63</v>
      </c>
      <c r="E9" s="189"/>
      <c r="F9" s="196"/>
      <c r="G9" s="197"/>
      <c r="H9" s="198"/>
      <c r="I9" s="23"/>
      <c r="J9" s="172" t="s">
        <v>63</v>
      </c>
      <c r="K9" s="172"/>
      <c r="L9" s="23"/>
      <c r="M9" s="172" t="s">
        <v>63</v>
      </c>
      <c r="N9" s="172"/>
      <c r="O9" s="330"/>
      <c r="P9" s="333"/>
      <c r="R9" s="315"/>
      <c r="S9" s="318"/>
      <c r="T9" s="321"/>
    </row>
    <row r="10" spans="1:20" ht="11.25" customHeight="1" thickBot="1">
      <c r="A10" s="325"/>
      <c r="B10" s="328"/>
      <c r="C10" s="179"/>
      <c r="D10" s="180" t="s">
        <v>63</v>
      </c>
      <c r="E10" s="190"/>
      <c r="F10" s="199"/>
      <c r="G10" s="200"/>
      <c r="H10" s="201"/>
      <c r="I10" s="177"/>
      <c r="J10" s="178" t="s">
        <v>63</v>
      </c>
      <c r="K10" s="178"/>
      <c r="L10" s="177"/>
      <c r="M10" s="178" t="s">
        <v>63</v>
      </c>
      <c r="N10" s="178"/>
      <c r="O10" s="331"/>
      <c r="P10" s="334"/>
      <c r="R10" s="316"/>
      <c r="S10" s="319"/>
      <c r="T10" s="322"/>
    </row>
    <row r="11" spans="1:20" ht="21" customHeight="1">
      <c r="A11" s="335" t="s">
        <v>9</v>
      </c>
      <c r="B11" s="326" t="s">
        <v>17</v>
      </c>
      <c r="C11" s="181"/>
      <c r="D11" s="182" t="s">
        <v>63</v>
      </c>
      <c r="E11" s="183"/>
      <c r="F11" s="181"/>
      <c r="G11" s="182" t="s">
        <v>63</v>
      </c>
      <c r="H11" s="183"/>
      <c r="I11" s="193"/>
      <c r="J11" s="194"/>
      <c r="K11" s="195"/>
      <c r="L11" s="181"/>
      <c r="M11" s="182" t="s">
        <v>63</v>
      </c>
      <c r="N11" s="183"/>
      <c r="O11" s="329"/>
      <c r="P11" s="332"/>
      <c r="R11" s="314">
        <f>(C11+F11+I11+L11)-(E11+H11+K11+N11)</f>
        <v>0</v>
      </c>
      <c r="S11" s="317">
        <f>(C12+F12+I12+L12)-(E12+H12+K12+N12)</f>
        <v>0</v>
      </c>
      <c r="T11" s="320">
        <f>(C13+F13+I13+L13)-(E13+H13+K13+N13)</f>
        <v>0</v>
      </c>
    </row>
    <row r="12" spans="1:20" ht="12.75" customHeight="1">
      <c r="A12" s="336"/>
      <c r="B12" s="327"/>
      <c r="C12" s="23"/>
      <c r="D12" s="172" t="s">
        <v>63</v>
      </c>
      <c r="E12" s="189"/>
      <c r="F12" s="23"/>
      <c r="G12" s="172" t="s">
        <v>63</v>
      </c>
      <c r="H12" s="189"/>
      <c r="I12" s="196"/>
      <c r="J12" s="197"/>
      <c r="K12" s="198"/>
      <c r="L12" s="23"/>
      <c r="M12" s="172" t="s">
        <v>63</v>
      </c>
      <c r="N12" s="189"/>
      <c r="O12" s="330"/>
      <c r="P12" s="333"/>
      <c r="R12" s="315"/>
      <c r="S12" s="318"/>
      <c r="T12" s="321"/>
    </row>
    <row r="13" spans="1:20" ht="11.25" customHeight="1" thickBot="1">
      <c r="A13" s="337"/>
      <c r="B13" s="328"/>
      <c r="C13" s="179"/>
      <c r="D13" s="180" t="s">
        <v>63</v>
      </c>
      <c r="E13" s="190"/>
      <c r="F13" s="179"/>
      <c r="G13" s="180" t="s">
        <v>63</v>
      </c>
      <c r="H13" s="190"/>
      <c r="I13" s="199"/>
      <c r="J13" s="200"/>
      <c r="K13" s="201"/>
      <c r="L13" s="179"/>
      <c r="M13" s="180" t="s">
        <v>63</v>
      </c>
      <c r="N13" s="190"/>
      <c r="O13" s="331"/>
      <c r="P13" s="334"/>
      <c r="R13" s="316"/>
      <c r="S13" s="319"/>
      <c r="T13" s="322"/>
    </row>
    <row r="14" spans="1:20" ht="21" customHeight="1">
      <c r="A14" s="323" t="s">
        <v>10</v>
      </c>
      <c r="B14" s="326" t="s">
        <v>24</v>
      </c>
      <c r="C14" s="181"/>
      <c r="D14" s="182" t="s">
        <v>63</v>
      </c>
      <c r="E14" s="183"/>
      <c r="F14" s="181"/>
      <c r="G14" s="182" t="s">
        <v>63</v>
      </c>
      <c r="H14" s="183"/>
      <c r="I14" s="181"/>
      <c r="J14" s="182" t="s">
        <v>63</v>
      </c>
      <c r="K14" s="183"/>
      <c r="L14" s="202"/>
      <c r="M14" s="203"/>
      <c r="N14" s="204"/>
      <c r="O14" s="329"/>
      <c r="P14" s="332"/>
      <c r="R14" s="314">
        <f>(C14+F14+I14+L14)-(E14+H14+K14+N14)</f>
        <v>0</v>
      </c>
      <c r="S14" s="317">
        <f>(C15+F15+I15+L15)-(E15+H15+K15+N15)</f>
        <v>0</v>
      </c>
      <c r="T14" s="320">
        <f>(C16+F16+I16+L16)-(E16+H16+K16+N16)</f>
        <v>0</v>
      </c>
    </row>
    <row r="15" spans="1:20" ht="18" customHeight="1">
      <c r="A15" s="324"/>
      <c r="B15" s="327"/>
      <c r="C15" s="23"/>
      <c r="D15" s="172" t="s">
        <v>63</v>
      </c>
      <c r="E15" s="189"/>
      <c r="F15" s="23"/>
      <c r="G15" s="172" t="s">
        <v>63</v>
      </c>
      <c r="H15" s="189"/>
      <c r="I15" s="23"/>
      <c r="J15" s="172" t="s">
        <v>63</v>
      </c>
      <c r="K15" s="189"/>
      <c r="L15" s="205"/>
      <c r="M15" s="206"/>
      <c r="N15" s="207"/>
      <c r="O15" s="330"/>
      <c r="P15" s="333"/>
      <c r="R15" s="315"/>
      <c r="S15" s="318"/>
      <c r="T15" s="321"/>
    </row>
    <row r="16" spans="1:20" ht="11.25" customHeight="1" thickBot="1">
      <c r="A16" s="325"/>
      <c r="B16" s="342"/>
      <c r="C16" s="179"/>
      <c r="D16" s="180" t="s">
        <v>63</v>
      </c>
      <c r="E16" s="190"/>
      <c r="F16" s="179"/>
      <c r="G16" s="180" t="s">
        <v>63</v>
      </c>
      <c r="H16" s="190"/>
      <c r="I16" s="179"/>
      <c r="J16" s="180" t="s">
        <v>63</v>
      </c>
      <c r="K16" s="190"/>
      <c r="L16" s="208"/>
      <c r="M16" s="209"/>
      <c r="N16" s="210"/>
      <c r="O16" s="331"/>
      <c r="P16" s="334"/>
      <c r="R16" s="316"/>
      <c r="S16" s="319"/>
      <c r="T16" s="322"/>
    </row>
    <row r="17" spans="2:20" s="24" customFormat="1" ht="14.25" customHeight="1" thickBot="1">
      <c r="B17" s="25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26"/>
      <c r="Q17" s="26"/>
      <c r="R17" s="27"/>
      <c r="S17" s="27"/>
      <c r="T17" s="27"/>
    </row>
    <row r="18" spans="1:20" s="22" customFormat="1" ht="27" thickBot="1">
      <c r="A18" s="19"/>
      <c r="B18" s="170" t="s">
        <v>97</v>
      </c>
      <c r="C18" s="339" t="s">
        <v>19</v>
      </c>
      <c r="D18" s="340"/>
      <c r="E18" s="341"/>
      <c r="F18" s="339" t="s">
        <v>111</v>
      </c>
      <c r="G18" s="340"/>
      <c r="H18" s="341"/>
      <c r="I18" s="339" t="s">
        <v>113</v>
      </c>
      <c r="J18" s="340"/>
      <c r="K18" s="341"/>
      <c r="L18" s="339" t="s">
        <v>114</v>
      </c>
      <c r="M18" s="340"/>
      <c r="N18" s="341"/>
      <c r="O18" s="20" t="s">
        <v>37</v>
      </c>
      <c r="P18" s="188" t="s">
        <v>38</v>
      </c>
      <c r="Q18" s="21"/>
      <c r="R18" s="191" t="s">
        <v>39</v>
      </c>
      <c r="S18" s="191" t="s">
        <v>40</v>
      </c>
      <c r="T18" s="191" t="s">
        <v>41</v>
      </c>
    </row>
    <row r="19" spans="1:20" ht="21" customHeight="1">
      <c r="A19" s="338" t="s">
        <v>7</v>
      </c>
      <c r="B19" s="326" t="s">
        <v>18</v>
      </c>
      <c r="C19" s="193"/>
      <c r="D19" s="194"/>
      <c r="E19" s="195"/>
      <c r="F19" s="192"/>
      <c r="G19" s="182" t="s">
        <v>63</v>
      </c>
      <c r="H19" s="183"/>
      <c r="I19" s="181"/>
      <c r="J19" s="182" t="s">
        <v>63</v>
      </c>
      <c r="K19" s="183"/>
      <c r="L19" s="181"/>
      <c r="M19" s="182" t="s">
        <v>63</v>
      </c>
      <c r="N19" s="183"/>
      <c r="O19" s="329"/>
      <c r="P19" s="332"/>
      <c r="R19" s="314">
        <f>(C19+F19+I19+L19)-(E19+H19+K19+N19)</f>
        <v>0</v>
      </c>
      <c r="S19" s="317">
        <f>(C20+F20+I20+L20)-(E20+H20+K20+N20)</f>
        <v>0</v>
      </c>
      <c r="T19" s="320">
        <f>(C21+F21+I21+L21)-(E21+H21+K21+N21)</f>
        <v>0</v>
      </c>
    </row>
    <row r="20" spans="1:20" ht="12.75" customHeight="1">
      <c r="A20" s="324"/>
      <c r="B20" s="327"/>
      <c r="C20" s="196"/>
      <c r="D20" s="197"/>
      <c r="E20" s="198"/>
      <c r="F20" s="173"/>
      <c r="G20" s="174" t="s">
        <v>63</v>
      </c>
      <c r="H20" s="184"/>
      <c r="I20" s="173"/>
      <c r="J20" s="172" t="s">
        <v>63</v>
      </c>
      <c r="K20" s="184"/>
      <c r="L20" s="173"/>
      <c r="M20" s="172" t="s">
        <v>63</v>
      </c>
      <c r="N20" s="184"/>
      <c r="O20" s="330"/>
      <c r="P20" s="333"/>
      <c r="R20" s="315"/>
      <c r="S20" s="318"/>
      <c r="T20" s="321"/>
    </row>
    <row r="21" spans="1:20" ht="11.25" customHeight="1" thickBot="1">
      <c r="A21" s="325"/>
      <c r="B21" s="328"/>
      <c r="C21" s="199"/>
      <c r="D21" s="200"/>
      <c r="E21" s="201"/>
      <c r="F21" s="185"/>
      <c r="G21" s="186" t="s">
        <v>63</v>
      </c>
      <c r="H21" s="187"/>
      <c r="I21" s="185"/>
      <c r="J21" s="180" t="s">
        <v>63</v>
      </c>
      <c r="K21" s="187"/>
      <c r="L21" s="185"/>
      <c r="M21" s="180" t="s">
        <v>63</v>
      </c>
      <c r="N21" s="187"/>
      <c r="O21" s="331"/>
      <c r="P21" s="334"/>
      <c r="R21" s="316"/>
      <c r="S21" s="319"/>
      <c r="T21" s="322"/>
    </row>
    <row r="22" spans="1:20" ht="21" customHeight="1">
      <c r="A22" s="323" t="s">
        <v>8</v>
      </c>
      <c r="B22" s="326" t="s">
        <v>25</v>
      </c>
      <c r="C22" s="181"/>
      <c r="D22" s="182" t="s">
        <v>63</v>
      </c>
      <c r="E22" s="183"/>
      <c r="F22" s="193"/>
      <c r="G22" s="194"/>
      <c r="H22" s="195"/>
      <c r="I22" s="176"/>
      <c r="J22" s="175" t="s">
        <v>63</v>
      </c>
      <c r="K22" s="175"/>
      <c r="L22" s="176"/>
      <c r="M22" s="175" t="s">
        <v>63</v>
      </c>
      <c r="N22" s="175"/>
      <c r="O22" s="329"/>
      <c r="P22" s="332"/>
      <c r="R22" s="314">
        <f>(C22+F22+I22+L22)-(E22+H22+K22+N22)</f>
        <v>0</v>
      </c>
      <c r="S22" s="317">
        <f>(C23+F23+I23+L23)-(E23+H23+K23+N23)</f>
        <v>0</v>
      </c>
      <c r="T22" s="320">
        <f>(C24+F24+I24+L24)-(E24+H24+K24+N24)</f>
        <v>0</v>
      </c>
    </row>
    <row r="23" spans="1:20" ht="12.75" customHeight="1">
      <c r="A23" s="324"/>
      <c r="B23" s="327"/>
      <c r="C23" s="23"/>
      <c r="D23" s="172" t="s">
        <v>63</v>
      </c>
      <c r="E23" s="189"/>
      <c r="F23" s="196"/>
      <c r="G23" s="197"/>
      <c r="H23" s="198"/>
      <c r="I23" s="23"/>
      <c r="J23" s="172" t="s">
        <v>63</v>
      </c>
      <c r="K23" s="172"/>
      <c r="L23" s="23"/>
      <c r="M23" s="172" t="s">
        <v>63</v>
      </c>
      <c r="N23" s="172"/>
      <c r="O23" s="330"/>
      <c r="P23" s="333"/>
      <c r="R23" s="315"/>
      <c r="S23" s="318"/>
      <c r="T23" s="321"/>
    </row>
    <row r="24" spans="1:20" ht="11.25" customHeight="1" thickBot="1">
      <c r="A24" s="325"/>
      <c r="B24" s="328"/>
      <c r="C24" s="179"/>
      <c r="D24" s="180" t="s">
        <v>63</v>
      </c>
      <c r="E24" s="190"/>
      <c r="F24" s="199"/>
      <c r="G24" s="200"/>
      <c r="H24" s="201"/>
      <c r="I24" s="177"/>
      <c r="J24" s="178" t="s">
        <v>63</v>
      </c>
      <c r="K24" s="178"/>
      <c r="L24" s="177"/>
      <c r="M24" s="178" t="s">
        <v>63</v>
      </c>
      <c r="N24" s="178"/>
      <c r="O24" s="331"/>
      <c r="P24" s="334"/>
      <c r="R24" s="316"/>
      <c r="S24" s="319"/>
      <c r="T24" s="322"/>
    </row>
    <row r="25" spans="1:20" ht="21" customHeight="1">
      <c r="A25" s="335" t="s">
        <v>9</v>
      </c>
      <c r="B25" s="326" t="s">
        <v>16</v>
      </c>
      <c r="C25" s="181"/>
      <c r="D25" s="182" t="s">
        <v>63</v>
      </c>
      <c r="E25" s="183"/>
      <c r="F25" s="181"/>
      <c r="G25" s="182" t="s">
        <v>63</v>
      </c>
      <c r="H25" s="183"/>
      <c r="I25" s="193"/>
      <c r="J25" s="194"/>
      <c r="K25" s="195"/>
      <c r="L25" s="181"/>
      <c r="M25" s="182" t="s">
        <v>63</v>
      </c>
      <c r="N25" s="183"/>
      <c r="O25" s="329"/>
      <c r="P25" s="332"/>
      <c r="R25" s="314">
        <f>(C25+F25+I25+L25)-(E25+H25+K25+N25)</f>
        <v>0</v>
      </c>
      <c r="S25" s="317">
        <f>(C26+F26+I26+L26)-(E26+H26+K26+N26)</f>
        <v>0</v>
      </c>
      <c r="T25" s="320">
        <f>(C27+F27+I27+L27)-(E27+H27+K27+N27)</f>
        <v>0</v>
      </c>
    </row>
    <row r="26" spans="1:20" ht="12.75" customHeight="1">
      <c r="A26" s="336"/>
      <c r="B26" s="327"/>
      <c r="C26" s="23"/>
      <c r="D26" s="172" t="s">
        <v>63</v>
      </c>
      <c r="E26" s="189"/>
      <c r="F26" s="23"/>
      <c r="G26" s="172" t="s">
        <v>63</v>
      </c>
      <c r="H26" s="189"/>
      <c r="I26" s="196"/>
      <c r="J26" s="197"/>
      <c r="K26" s="198"/>
      <c r="L26" s="23"/>
      <c r="M26" s="172" t="s">
        <v>63</v>
      </c>
      <c r="N26" s="189"/>
      <c r="O26" s="330"/>
      <c r="P26" s="333"/>
      <c r="R26" s="315"/>
      <c r="S26" s="318"/>
      <c r="T26" s="321"/>
    </row>
    <row r="27" spans="1:20" ht="11.25" customHeight="1" thickBot="1">
      <c r="A27" s="337"/>
      <c r="B27" s="328"/>
      <c r="C27" s="179"/>
      <c r="D27" s="180" t="s">
        <v>63</v>
      </c>
      <c r="E27" s="190"/>
      <c r="F27" s="179"/>
      <c r="G27" s="180" t="s">
        <v>63</v>
      </c>
      <c r="H27" s="190"/>
      <c r="I27" s="199"/>
      <c r="J27" s="200"/>
      <c r="K27" s="201"/>
      <c r="L27" s="179"/>
      <c r="M27" s="180" t="s">
        <v>63</v>
      </c>
      <c r="N27" s="190"/>
      <c r="O27" s="331"/>
      <c r="P27" s="334"/>
      <c r="R27" s="316"/>
      <c r="S27" s="319"/>
      <c r="T27" s="322"/>
    </row>
    <row r="28" spans="1:20" ht="21" customHeight="1">
      <c r="A28" s="323" t="s">
        <v>10</v>
      </c>
      <c r="B28" s="326" t="s">
        <v>26</v>
      </c>
      <c r="C28" s="181"/>
      <c r="D28" s="182" t="s">
        <v>63</v>
      </c>
      <c r="E28" s="183"/>
      <c r="F28" s="181"/>
      <c r="G28" s="182" t="s">
        <v>63</v>
      </c>
      <c r="H28" s="183"/>
      <c r="I28" s="181"/>
      <c r="J28" s="182" t="s">
        <v>63</v>
      </c>
      <c r="K28" s="183"/>
      <c r="L28" s="202"/>
      <c r="M28" s="203"/>
      <c r="N28" s="204"/>
      <c r="O28" s="329"/>
      <c r="P28" s="332"/>
      <c r="R28" s="314">
        <f>(C28+F28+I28+L28)-(E28+H28+K28+N28)</f>
        <v>0</v>
      </c>
      <c r="S28" s="317">
        <f>(C29+F29+I29+L29)-(E29+H29+K29+N29)</f>
        <v>0</v>
      </c>
      <c r="T28" s="320">
        <f>(C30+F30+I30+L30)-(E30+H30+K30+N30)</f>
        <v>0</v>
      </c>
    </row>
    <row r="29" spans="1:20" ht="18" customHeight="1">
      <c r="A29" s="324"/>
      <c r="B29" s="327"/>
      <c r="C29" s="23"/>
      <c r="D29" s="172" t="s">
        <v>63</v>
      </c>
      <c r="E29" s="189"/>
      <c r="F29" s="23"/>
      <c r="G29" s="172" t="s">
        <v>63</v>
      </c>
      <c r="H29" s="189"/>
      <c r="I29" s="23"/>
      <c r="J29" s="172" t="s">
        <v>63</v>
      </c>
      <c r="K29" s="189"/>
      <c r="L29" s="205"/>
      <c r="M29" s="206"/>
      <c r="N29" s="207"/>
      <c r="O29" s="330"/>
      <c r="P29" s="333"/>
      <c r="R29" s="315"/>
      <c r="S29" s="318"/>
      <c r="T29" s="321"/>
    </row>
    <row r="30" spans="1:20" ht="11.25" customHeight="1" thickBot="1">
      <c r="A30" s="325"/>
      <c r="B30" s="328"/>
      <c r="C30" s="179"/>
      <c r="D30" s="180" t="s">
        <v>63</v>
      </c>
      <c r="E30" s="190"/>
      <c r="F30" s="179"/>
      <c r="G30" s="180" t="s">
        <v>63</v>
      </c>
      <c r="H30" s="190"/>
      <c r="I30" s="179"/>
      <c r="J30" s="180" t="s">
        <v>63</v>
      </c>
      <c r="K30" s="190"/>
      <c r="L30" s="208"/>
      <c r="M30" s="209"/>
      <c r="N30" s="210"/>
      <c r="O30" s="331"/>
      <c r="P30" s="334"/>
      <c r="R30" s="316"/>
      <c r="S30" s="319"/>
      <c r="T30" s="322"/>
    </row>
    <row r="31" spans="2:14" ht="15.7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2:14" ht="15.75">
      <c r="B32" s="310" t="s">
        <v>42</v>
      </c>
      <c r="C32" s="306"/>
      <c r="D32" s="306"/>
      <c r="E32" s="306"/>
      <c r="F32" s="306"/>
      <c r="G32" s="28"/>
      <c r="H32" s="28"/>
      <c r="I32" s="28"/>
      <c r="J32" s="28"/>
      <c r="K32" s="28"/>
      <c r="L32" s="28"/>
      <c r="M32" s="28"/>
      <c r="N32" s="28"/>
    </row>
    <row r="33" spans="2:6" ht="12.75">
      <c r="B33" s="307" t="s">
        <v>43</v>
      </c>
      <c r="C33" s="308"/>
      <c r="D33" s="308"/>
      <c r="E33" s="308"/>
      <c r="F33" s="308"/>
    </row>
    <row r="34" spans="2:14" ht="15.75">
      <c r="B34" s="307" t="s">
        <v>44</v>
      </c>
      <c r="C34" s="306"/>
      <c r="D34" s="306"/>
      <c r="E34" s="306"/>
      <c r="F34" s="306"/>
      <c r="G34" s="28"/>
      <c r="H34" s="28"/>
      <c r="I34" s="28"/>
      <c r="J34" s="28"/>
      <c r="K34" s="28"/>
      <c r="L34" s="28"/>
      <c r="M34" s="28"/>
      <c r="N34" s="28"/>
    </row>
    <row r="35" spans="2:14" ht="15.75">
      <c r="B35" s="307" t="s">
        <v>45</v>
      </c>
      <c r="C35" s="306"/>
      <c r="D35" s="306"/>
      <c r="E35" s="306"/>
      <c r="F35" s="306"/>
      <c r="G35" s="28"/>
      <c r="H35" s="28"/>
      <c r="I35" s="28"/>
      <c r="J35" s="28"/>
      <c r="K35" s="28"/>
      <c r="L35" s="28"/>
      <c r="M35" s="28"/>
      <c r="N35" s="28"/>
    </row>
    <row r="36" spans="2:14" ht="15.75">
      <c r="B36" s="307" t="s">
        <v>46</v>
      </c>
      <c r="C36" s="306"/>
      <c r="D36" s="306"/>
      <c r="E36" s="306"/>
      <c r="F36" s="306"/>
      <c r="G36" s="28"/>
      <c r="H36" s="28"/>
      <c r="I36" s="28"/>
      <c r="J36" s="28"/>
      <c r="K36" s="28"/>
      <c r="L36" s="28"/>
      <c r="M36" s="28"/>
      <c r="N36" s="28"/>
    </row>
    <row r="37" spans="2:14" ht="15.75">
      <c r="B37" s="309"/>
      <c r="C37" s="306"/>
      <c r="D37" s="306"/>
      <c r="E37" s="306"/>
      <c r="F37" s="306"/>
      <c r="G37" s="28"/>
      <c r="H37" s="28"/>
      <c r="I37" s="28"/>
      <c r="J37" s="28"/>
      <c r="K37" s="28"/>
      <c r="L37" s="28"/>
      <c r="M37" s="28"/>
      <c r="N37" s="28"/>
    </row>
    <row r="38" spans="2:14" ht="15.75">
      <c r="B38" s="310" t="s">
        <v>47</v>
      </c>
      <c r="C38" s="306"/>
      <c r="D38" s="306"/>
      <c r="E38" s="306"/>
      <c r="F38" s="306"/>
      <c r="G38" s="28"/>
      <c r="H38" s="28"/>
      <c r="I38" s="28"/>
      <c r="J38" s="28"/>
      <c r="K38" s="28"/>
      <c r="L38" s="28"/>
      <c r="M38" s="28"/>
      <c r="N38" s="28"/>
    </row>
    <row r="39" spans="2:6" ht="12.75">
      <c r="B39" s="307" t="s">
        <v>48</v>
      </c>
      <c r="C39" s="308"/>
      <c r="D39" s="308"/>
      <c r="E39" s="308"/>
      <c r="F39" s="308"/>
    </row>
    <row r="40" spans="2:6" ht="12.75">
      <c r="B40" s="307" t="s">
        <v>49</v>
      </c>
      <c r="C40" s="308"/>
      <c r="D40" s="308"/>
      <c r="E40" s="308"/>
      <c r="F40" s="308"/>
    </row>
    <row r="41" spans="2:6" ht="12.75">
      <c r="B41" s="307" t="s">
        <v>50</v>
      </c>
      <c r="C41" s="308"/>
      <c r="D41" s="308"/>
      <c r="E41" s="308"/>
      <c r="F41" s="308"/>
    </row>
    <row r="42" spans="2:6" ht="12.75">
      <c r="B42" s="307" t="s">
        <v>51</v>
      </c>
      <c r="C42" s="308"/>
      <c r="D42" s="308"/>
      <c r="E42" s="308"/>
      <c r="F42" s="308"/>
    </row>
    <row r="43" spans="2:6" ht="12.75">
      <c r="B43" s="307" t="s">
        <v>52</v>
      </c>
      <c r="C43" s="308"/>
      <c r="D43" s="308"/>
      <c r="E43" s="308"/>
      <c r="F43" s="308"/>
    </row>
    <row r="44" spans="2:6" ht="12.75">
      <c r="B44" s="309"/>
      <c r="C44" s="308"/>
      <c r="D44" s="308"/>
      <c r="E44" s="308"/>
      <c r="F44" s="308"/>
    </row>
    <row r="45" spans="2:6" ht="12.75">
      <c r="B45" s="309" t="s">
        <v>226</v>
      </c>
      <c r="C45" s="308"/>
      <c r="D45" s="308"/>
      <c r="E45" s="308"/>
      <c r="F45" s="308"/>
    </row>
    <row r="46" spans="2:6" ht="12.75">
      <c r="B46" s="307" t="s">
        <v>83</v>
      </c>
      <c r="C46" s="308"/>
      <c r="D46" s="308"/>
      <c r="E46" s="308"/>
      <c r="F46" s="308"/>
    </row>
    <row r="47" spans="2:6" ht="12.75">
      <c r="B47" s="307" t="s">
        <v>85</v>
      </c>
      <c r="C47" s="308"/>
      <c r="D47" s="308"/>
      <c r="E47" s="308"/>
      <c r="F47" s="308"/>
    </row>
    <row r="48" spans="2:6" ht="12.75">
      <c r="B48" s="307" t="s">
        <v>84</v>
      </c>
      <c r="C48" s="308"/>
      <c r="D48" s="308"/>
      <c r="E48" s="308"/>
      <c r="F48" s="308"/>
    </row>
    <row r="49" spans="2:6" ht="12.75">
      <c r="B49" s="307" t="s">
        <v>86</v>
      </c>
      <c r="C49" s="308"/>
      <c r="D49" s="308"/>
      <c r="E49" s="308"/>
      <c r="F49" s="308"/>
    </row>
    <row r="50" spans="2:6" ht="12.75">
      <c r="B50" s="307" t="s">
        <v>67</v>
      </c>
      <c r="C50" s="308"/>
      <c r="D50" s="308"/>
      <c r="E50" s="308"/>
      <c r="F50" s="308"/>
    </row>
    <row r="51" spans="2:6" ht="12.75">
      <c r="B51" s="309"/>
      <c r="C51" s="308"/>
      <c r="D51" s="308"/>
      <c r="E51" s="308"/>
      <c r="F51" s="308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  <row r="67" ht="12.75">
      <c r="B67" s="31"/>
    </row>
  </sheetData>
  <sheetProtection/>
  <mergeCells count="66">
    <mergeCell ref="A1:T1"/>
    <mergeCell ref="A2:T2"/>
    <mergeCell ref="C4:E4"/>
    <mergeCell ref="F4:H4"/>
    <mergeCell ref="I4:K4"/>
    <mergeCell ref="L4:N4"/>
    <mergeCell ref="S5:S7"/>
    <mergeCell ref="T5:T7"/>
    <mergeCell ref="A8:A10"/>
    <mergeCell ref="B8:B10"/>
    <mergeCell ref="O8:O10"/>
    <mergeCell ref="P8:P10"/>
    <mergeCell ref="R8:R10"/>
    <mergeCell ref="S8:S10"/>
    <mergeCell ref="T8:T10"/>
    <mergeCell ref="A5:A7"/>
    <mergeCell ref="B5:B7"/>
    <mergeCell ref="O5:O7"/>
    <mergeCell ref="P5:P7"/>
    <mergeCell ref="R5:R7"/>
    <mergeCell ref="T11:T13"/>
    <mergeCell ref="A14:A16"/>
    <mergeCell ref="B14:B16"/>
    <mergeCell ref="O14:O16"/>
    <mergeCell ref="P14:P16"/>
    <mergeCell ref="R14:R16"/>
    <mergeCell ref="S14:S16"/>
    <mergeCell ref="T14:T16"/>
    <mergeCell ref="A11:A13"/>
    <mergeCell ref="B11:B13"/>
    <mergeCell ref="O11:O13"/>
    <mergeCell ref="P11:P13"/>
    <mergeCell ref="R11:R13"/>
    <mergeCell ref="C18:E18"/>
    <mergeCell ref="F18:H18"/>
    <mergeCell ref="I18:K18"/>
    <mergeCell ref="L18:N18"/>
    <mergeCell ref="S11:S13"/>
    <mergeCell ref="T19:T21"/>
    <mergeCell ref="A22:A24"/>
    <mergeCell ref="B22:B24"/>
    <mergeCell ref="O22:O24"/>
    <mergeCell ref="P22:P24"/>
    <mergeCell ref="R22:R24"/>
    <mergeCell ref="S22:S24"/>
    <mergeCell ref="T22:T24"/>
    <mergeCell ref="A19:A21"/>
    <mergeCell ref="B19:B21"/>
    <mergeCell ref="O19:O21"/>
    <mergeCell ref="P19:P21"/>
    <mergeCell ref="R19:R21"/>
    <mergeCell ref="S19:S21"/>
    <mergeCell ref="R25:R27"/>
    <mergeCell ref="S25:S27"/>
    <mergeCell ref="T25:T27"/>
    <mergeCell ref="A28:A30"/>
    <mergeCell ref="B28:B30"/>
    <mergeCell ref="O28:O30"/>
    <mergeCell ref="P28:P30"/>
    <mergeCell ref="R28:R30"/>
    <mergeCell ref="S28:S30"/>
    <mergeCell ref="T28:T30"/>
    <mergeCell ref="A25:A27"/>
    <mergeCell ref="B25:B27"/>
    <mergeCell ref="O25:O27"/>
    <mergeCell ref="P25:P27"/>
  </mergeCells>
  <printOptions/>
  <pageMargins left="0" right="0.1968503937007874" top="0.7874015748031497" bottom="0.7874015748031497" header="0.31496062992125984" footer="0.31496062992125984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80" zoomScaleNormal="80" zoomScalePageLayoutView="0" workbookViewId="0" topLeftCell="A1">
      <selection activeCell="AI12" sqref="AI12"/>
    </sheetView>
  </sheetViews>
  <sheetFormatPr defaultColWidth="6.00390625" defaultRowHeight="12.75"/>
  <cols>
    <col min="1" max="1" width="3.00390625" style="0" customWidth="1"/>
    <col min="2" max="2" width="31.8515625" style="0" customWidth="1"/>
    <col min="3" max="3" width="6.00390625" style="0" customWidth="1"/>
    <col min="4" max="4" width="1.421875" style="0" customWidth="1"/>
    <col min="5" max="6" width="6.00390625" style="0" customWidth="1"/>
    <col min="7" max="7" width="1.421875" style="0" customWidth="1"/>
    <col min="8" max="9" width="6.00390625" style="0" customWidth="1"/>
    <col min="10" max="10" width="1.421875" style="0" customWidth="1"/>
    <col min="11" max="12" width="6.00390625" style="0" customWidth="1"/>
    <col min="13" max="13" width="1.421875" style="0" customWidth="1"/>
    <col min="14" max="15" width="6.00390625" style="0" customWidth="1"/>
    <col min="16" max="16" width="1.421875" style="0" customWidth="1"/>
    <col min="17" max="18" width="6.00390625" style="0" customWidth="1"/>
    <col min="19" max="19" width="1.421875" style="0" customWidth="1"/>
    <col min="20" max="21" width="6.00390625" style="0" customWidth="1"/>
    <col min="22" max="22" width="1.421875" style="0" customWidth="1"/>
    <col min="23" max="24" width="6.00390625" style="0" customWidth="1"/>
    <col min="25" max="25" width="1.421875" style="0" customWidth="1"/>
    <col min="26" max="26" width="6.00390625" style="0" customWidth="1"/>
    <col min="27" max="28" width="13.7109375" style="0" customWidth="1"/>
    <col min="29" max="29" width="0.9921875" style="1" customWidth="1"/>
    <col min="30" max="30" width="7.421875" style="0" bestFit="1" customWidth="1"/>
    <col min="31" max="31" width="7.421875" style="0" customWidth="1"/>
    <col min="32" max="32" width="6.421875" style="0" bestFit="1" customWidth="1"/>
    <col min="33" max="33" width="7.00390625" style="0" customWidth="1"/>
    <col min="34" max="250" width="8.8515625" style="0" customWidth="1"/>
    <col min="251" max="251" width="3.8515625" style="0" customWidth="1"/>
    <col min="252" max="252" width="25.8515625" style="0" customWidth="1"/>
    <col min="253" max="253" width="8.8515625" style="0" customWidth="1"/>
    <col min="254" max="16384" width="6.8515625" style="0" customWidth="1"/>
  </cols>
  <sheetData>
    <row r="1" spans="1:32" ht="33" customHeight="1" thickBot="1">
      <c r="A1" s="346" t="s">
        <v>195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8"/>
    </row>
    <row r="2" spans="1:32" ht="15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</row>
    <row r="3" spans="1:29" ht="13.5" thickBot="1">
      <c r="A3" s="16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6"/>
      <c r="AC3" s="18"/>
    </row>
    <row r="4" spans="1:32" s="22" customFormat="1" ht="27" thickBot="1">
      <c r="A4" s="19"/>
      <c r="B4" s="170" t="s">
        <v>36</v>
      </c>
      <c r="C4" s="350" t="s">
        <v>96</v>
      </c>
      <c r="D4" s="351"/>
      <c r="E4" s="352"/>
      <c r="F4" s="339" t="s">
        <v>111</v>
      </c>
      <c r="G4" s="340"/>
      <c r="H4" s="341"/>
      <c r="I4" s="339" t="s">
        <v>112</v>
      </c>
      <c r="J4" s="340"/>
      <c r="K4" s="341"/>
      <c r="L4" s="339" t="s">
        <v>19</v>
      </c>
      <c r="M4" s="340"/>
      <c r="N4" s="341"/>
      <c r="O4" s="339" t="s">
        <v>17</v>
      </c>
      <c r="P4" s="340"/>
      <c r="Q4" s="341"/>
      <c r="R4" s="339" t="s">
        <v>113</v>
      </c>
      <c r="S4" s="340"/>
      <c r="T4" s="341"/>
      <c r="U4" s="339" t="s">
        <v>114</v>
      </c>
      <c r="V4" s="340"/>
      <c r="W4" s="341"/>
      <c r="X4" s="339" t="s">
        <v>115</v>
      </c>
      <c r="Y4" s="340"/>
      <c r="Z4" s="341"/>
      <c r="AA4" s="20" t="s">
        <v>37</v>
      </c>
      <c r="AB4" s="188" t="s">
        <v>38</v>
      </c>
      <c r="AC4" s="21"/>
      <c r="AD4" s="191" t="s">
        <v>39</v>
      </c>
      <c r="AE4" s="191" t="s">
        <v>40</v>
      </c>
      <c r="AF4" s="191" t="s">
        <v>41</v>
      </c>
    </row>
    <row r="5" spans="1:32" ht="21" customHeight="1">
      <c r="A5" s="338" t="s">
        <v>7</v>
      </c>
      <c r="B5" s="343" t="s">
        <v>23</v>
      </c>
      <c r="C5" s="193"/>
      <c r="D5" s="194"/>
      <c r="E5" s="195"/>
      <c r="F5" s="271">
        <v>4</v>
      </c>
      <c r="G5" s="263" t="s">
        <v>63</v>
      </c>
      <c r="H5" s="264">
        <v>1</v>
      </c>
      <c r="I5" s="181">
        <v>1</v>
      </c>
      <c r="J5" s="182" t="s">
        <v>63</v>
      </c>
      <c r="K5" s="183">
        <v>4</v>
      </c>
      <c r="L5" s="245">
        <v>3</v>
      </c>
      <c r="M5" s="246" t="s">
        <v>63</v>
      </c>
      <c r="N5" s="247">
        <v>2</v>
      </c>
      <c r="O5" s="181">
        <v>3</v>
      </c>
      <c r="P5" s="182" t="s">
        <v>63</v>
      </c>
      <c r="Q5" s="183">
        <v>2</v>
      </c>
      <c r="R5" s="228">
        <v>5</v>
      </c>
      <c r="S5" s="229" t="s">
        <v>63</v>
      </c>
      <c r="T5" s="230">
        <v>0</v>
      </c>
      <c r="U5" s="181">
        <v>5</v>
      </c>
      <c r="V5" s="182" t="s">
        <v>63</v>
      </c>
      <c r="W5" s="183">
        <v>0</v>
      </c>
      <c r="X5" s="215">
        <v>3</v>
      </c>
      <c r="Y5" s="216" t="s">
        <v>63</v>
      </c>
      <c r="Z5" s="217">
        <v>2</v>
      </c>
      <c r="AA5" s="329">
        <v>19</v>
      </c>
      <c r="AB5" s="332">
        <v>1</v>
      </c>
      <c r="AD5" s="314">
        <f>(C5+F5+I5+L5+O5+R5+U5+X5)-(E5+H5+K5+N5+Q5+T5+W5+Z5)</f>
        <v>13</v>
      </c>
      <c r="AE5" s="317">
        <f>(C6+F6+I6+L6+O6+R6+U6+X6)-(E6+H6+K6+N6+Q6+T6+W6+Z6)</f>
        <v>29</v>
      </c>
      <c r="AF5" s="320">
        <f>(C7+F7+I7+L7+O7+R7+U7+X7)-(E7+H7+K7+N7+Q7+T7+W7+Z7)</f>
        <v>360</v>
      </c>
    </row>
    <row r="6" spans="1:32" ht="12.75" customHeight="1">
      <c r="A6" s="324"/>
      <c r="B6" s="344"/>
      <c r="C6" s="196"/>
      <c r="D6" s="197"/>
      <c r="E6" s="198"/>
      <c r="F6" s="272">
        <v>8</v>
      </c>
      <c r="G6" s="273" t="s">
        <v>63</v>
      </c>
      <c r="H6" s="274">
        <v>2</v>
      </c>
      <c r="I6" s="173">
        <v>4</v>
      </c>
      <c r="J6" s="172" t="s">
        <v>63</v>
      </c>
      <c r="K6" s="184">
        <v>8</v>
      </c>
      <c r="L6" s="258">
        <v>7</v>
      </c>
      <c r="M6" s="249" t="s">
        <v>63</v>
      </c>
      <c r="N6" s="259">
        <v>5</v>
      </c>
      <c r="O6" s="173">
        <v>7</v>
      </c>
      <c r="P6" s="172" t="s">
        <v>63</v>
      </c>
      <c r="Q6" s="184">
        <v>4</v>
      </c>
      <c r="R6" s="237">
        <v>10</v>
      </c>
      <c r="S6" s="232" t="s">
        <v>63</v>
      </c>
      <c r="T6" s="238">
        <v>0</v>
      </c>
      <c r="U6" s="173">
        <v>10</v>
      </c>
      <c r="V6" s="172" t="s">
        <v>63</v>
      </c>
      <c r="W6" s="184">
        <v>0</v>
      </c>
      <c r="X6" s="224">
        <v>6</v>
      </c>
      <c r="Y6" s="219" t="s">
        <v>63</v>
      </c>
      <c r="Z6" s="225">
        <v>4</v>
      </c>
      <c r="AA6" s="330"/>
      <c r="AB6" s="333"/>
      <c r="AD6" s="315"/>
      <c r="AE6" s="318"/>
      <c r="AF6" s="321"/>
    </row>
    <row r="7" spans="1:32" ht="11.25" customHeight="1" thickBot="1">
      <c r="A7" s="325"/>
      <c r="B7" s="345"/>
      <c r="C7" s="199"/>
      <c r="D7" s="200"/>
      <c r="E7" s="201"/>
      <c r="F7" s="275">
        <v>203</v>
      </c>
      <c r="G7" s="276" t="s">
        <v>63</v>
      </c>
      <c r="H7" s="277">
        <v>138</v>
      </c>
      <c r="I7" s="185">
        <v>185</v>
      </c>
      <c r="J7" s="180" t="s">
        <v>63</v>
      </c>
      <c r="K7" s="187">
        <v>211</v>
      </c>
      <c r="L7" s="260">
        <v>203</v>
      </c>
      <c r="M7" s="252" t="s">
        <v>63</v>
      </c>
      <c r="N7" s="261">
        <v>186</v>
      </c>
      <c r="O7" s="185">
        <v>217</v>
      </c>
      <c r="P7" s="180" t="s">
        <v>63</v>
      </c>
      <c r="Q7" s="187">
        <v>195</v>
      </c>
      <c r="R7" s="239">
        <v>210</v>
      </c>
      <c r="S7" s="235" t="s">
        <v>63</v>
      </c>
      <c r="T7" s="240">
        <v>72</v>
      </c>
      <c r="U7" s="185">
        <v>210</v>
      </c>
      <c r="V7" s="180" t="s">
        <v>63</v>
      </c>
      <c r="W7" s="187">
        <v>54</v>
      </c>
      <c r="X7" s="226">
        <v>165</v>
      </c>
      <c r="Y7" s="222" t="s">
        <v>63</v>
      </c>
      <c r="Z7" s="227">
        <v>177</v>
      </c>
      <c r="AA7" s="331"/>
      <c r="AB7" s="334"/>
      <c r="AD7" s="316"/>
      <c r="AE7" s="319"/>
      <c r="AF7" s="322"/>
    </row>
    <row r="8" spans="1:32" ht="21" customHeight="1">
      <c r="A8" s="323" t="s">
        <v>8</v>
      </c>
      <c r="B8" s="326" t="s">
        <v>25</v>
      </c>
      <c r="C8" s="262">
        <v>1</v>
      </c>
      <c r="D8" s="263" t="s">
        <v>63</v>
      </c>
      <c r="E8" s="264">
        <v>4</v>
      </c>
      <c r="F8" s="193"/>
      <c r="G8" s="194"/>
      <c r="H8" s="195"/>
      <c r="I8" s="254">
        <v>2</v>
      </c>
      <c r="J8" s="255" t="s">
        <v>63</v>
      </c>
      <c r="K8" s="255">
        <v>3</v>
      </c>
      <c r="L8" s="176">
        <v>2</v>
      </c>
      <c r="M8" s="175" t="s">
        <v>63</v>
      </c>
      <c r="N8" s="175">
        <v>3</v>
      </c>
      <c r="O8" s="241">
        <v>1</v>
      </c>
      <c r="P8" s="242" t="s">
        <v>63</v>
      </c>
      <c r="Q8" s="242">
        <v>4</v>
      </c>
      <c r="R8" s="176">
        <v>4</v>
      </c>
      <c r="S8" s="175" t="s">
        <v>63</v>
      </c>
      <c r="T8" s="175">
        <v>1</v>
      </c>
      <c r="U8" s="215">
        <v>5</v>
      </c>
      <c r="V8" s="216" t="s">
        <v>63</v>
      </c>
      <c r="W8" s="217">
        <v>0</v>
      </c>
      <c r="X8" s="181">
        <v>1</v>
      </c>
      <c r="Y8" s="182" t="s">
        <v>63</v>
      </c>
      <c r="Z8" s="183">
        <v>4</v>
      </c>
      <c r="AA8" s="329">
        <v>11</v>
      </c>
      <c r="AB8" s="332">
        <v>6</v>
      </c>
      <c r="AD8" s="353">
        <f>(C8+F8+I8+L8+O8+R8+U8+X8)-(E8+H8+K8+N8+Q8+T8+W8+Z8)</f>
        <v>-3</v>
      </c>
      <c r="AE8" s="317">
        <f>(C9+F9+I9+L9+O9+R9+U9+X9)-(E9+H9+K9+N9+Q9+T9+W9+Z9)</f>
        <v>-7</v>
      </c>
      <c r="AF8" s="320">
        <f>(C10+F10+I10+L10+O10+R10+U10+X10)-(E10+H10+K10+N10+Q10+T10+W10+Z10)</f>
        <v>1</v>
      </c>
    </row>
    <row r="9" spans="1:32" ht="12.75" customHeight="1">
      <c r="A9" s="324"/>
      <c r="B9" s="327"/>
      <c r="C9" s="265">
        <v>2</v>
      </c>
      <c r="D9" s="266" t="s">
        <v>63</v>
      </c>
      <c r="E9" s="267">
        <v>8</v>
      </c>
      <c r="F9" s="196"/>
      <c r="G9" s="197"/>
      <c r="H9" s="198"/>
      <c r="I9" s="248">
        <v>4</v>
      </c>
      <c r="J9" s="249" t="s">
        <v>63</v>
      </c>
      <c r="K9" s="249">
        <v>6</v>
      </c>
      <c r="L9" s="23">
        <v>4</v>
      </c>
      <c r="M9" s="172" t="s">
        <v>63</v>
      </c>
      <c r="N9" s="172">
        <v>6</v>
      </c>
      <c r="O9" s="231">
        <v>2</v>
      </c>
      <c r="P9" s="232" t="s">
        <v>63</v>
      </c>
      <c r="Q9" s="232">
        <v>8</v>
      </c>
      <c r="R9" s="23">
        <v>8</v>
      </c>
      <c r="S9" s="172" t="s">
        <v>63</v>
      </c>
      <c r="T9" s="172">
        <v>3</v>
      </c>
      <c r="U9" s="218">
        <v>10</v>
      </c>
      <c r="V9" s="219" t="s">
        <v>63</v>
      </c>
      <c r="W9" s="220">
        <v>0</v>
      </c>
      <c r="X9" s="23">
        <v>2</v>
      </c>
      <c r="Y9" s="172" t="s">
        <v>63</v>
      </c>
      <c r="Z9" s="189">
        <v>8</v>
      </c>
      <c r="AA9" s="330"/>
      <c r="AB9" s="333"/>
      <c r="AD9" s="315"/>
      <c r="AE9" s="318"/>
      <c r="AF9" s="321"/>
    </row>
    <row r="10" spans="1:32" ht="11.25" customHeight="1" thickBot="1">
      <c r="A10" s="325"/>
      <c r="B10" s="328"/>
      <c r="C10" s="268">
        <v>138</v>
      </c>
      <c r="D10" s="269" t="s">
        <v>63</v>
      </c>
      <c r="E10" s="270">
        <v>203</v>
      </c>
      <c r="F10" s="199"/>
      <c r="G10" s="200"/>
      <c r="H10" s="201"/>
      <c r="I10" s="256">
        <v>137</v>
      </c>
      <c r="J10" s="257" t="s">
        <v>63</v>
      </c>
      <c r="K10" s="257">
        <v>165</v>
      </c>
      <c r="L10" s="177">
        <v>127</v>
      </c>
      <c r="M10" s="178" t="s">
        <v>63</v>
      </c>
      <c r="N10" s="178">
        <v>157</v>
      </c>
      <c r="O10" s="243">
        <v>145</v>
      </c>
      <c r="P10" s="244" t="s">
        <v>63</v>
      </c>
      <c r="Q10" s="244">
        <v>193</v>
      </c>
      <c r="R10" s="177">
        <v>214</v>
      </c>
      <c r="S10" s="178" t="s">
        <v>63</v>
      </c>
      <c r="T10" s="178">
        <v>159</v>
      </c>
      <c r="U10" s="221">
        <v>210</v>
      </c>
      <c r="V10" s="222" t="s">
        <v>63</v>
      </c>
      <c r="W10" s="223">
        <v>78</v>
      </c>
      <c r="X10" s="179">
        <v>171</v>
      </c>
      <c r="Y10" s="180" t="s">
        <v>63</v>
      </c>
      <c r="Z10" s="190">
        <v>186</v>
      </c>
      <c r="AA10" s="331"/>
      <c r="AB10" s="334"/>
      <c r="AD10" s="316"/>
      <c r="AE10" s="319"/>
      <c r="AF10" s="322"/>
    </row>
    <row r="11" spans="1:32" ht="21" customHeight="1">
      <c r="A11" s="335" t="s">
        <v>9</v>
      </c>
      <c r="B11" s="326" t="s">
        <v>15</v>
      </c>
      <c r="C11" s="181">
        <v>4</v>
      </c>
      <c r="D11" s="182" t="s">
        <v>63</v>
      </c>
      <c r="E11" s="183">
        <v>1</v>
      </c>
      <c r="F11" s="245">
        <v>3</v>
      </c>
      <c r="G11" s="246" t="s">
        <v>63</v>
      </c>
      <c r="H11" s="247">
        <v>2</v>
      </c>
      <c r="I11" s="193"/>
      <c r="J11" s="194"/>
      <c r="K11" s="195"/>
      <c r="L11" s="228">
        <v>3</v>
      </c>
      <c r="M11" s="229" t="s">
        <v>63</v>
      </c>
      <c r="N11" s="230">
        <v>2</v>
      </c>
      <c r="O11" s="181">
        <v>2</v>
      </c>
      <c r="P11" s="182" t="s">
        <v>63</v>
      </c>
      <c r="Q11" s="183">
        <v>3</v>
      </c>
      <c r="R11" s="215">
        <v>3</v>
      </c>
      <c r="S11" s="216" t="s">
        <v>63</v>
      </c>
      <c r="T11" s="217">
        <v>2</v>
      </c>
      <c r="U11" s="262">
        <v>4</v>
      </c>
      <c r="V11" s="263" t="s">
        <v>63</v>
      </c>
      <c r="W11" s="264">
        <v>1</v>
      </c>
      <c r="X11" s="181">
        <v>3</v>
      </c>
      <c r="Y11" s="182" t="s">
        <v>63</v>
      </c>
      <c r="Z11" s="183">
        <v>2</v>
      </c>
      <c r="AA11" s="329">
        <v>19</v>
      </c>
      <c r="AB11" s="332">
        <v>2</v>
      </c>
      <c r="AD11" s="353">
        <f>(C11+F11+I11+L11+O11+R11+U11+X11)-(E11+H11+K11+N11+Q11+T11+W11+Z11)</f>
        <v>9</v>
      </c>
      <c r="AE11" s="317">
        <f>(C12+F12+I12+L12+O12+R12+U12+X12)-(E12+H12+K12+N12+Q12+T12+W12+Z12)</f>
        <v>17</v>
      </c>
      <c r="AF11" s="320">
        <f>(C13+F13+I13+L13+O13+R13+U13+X13)-(E13+H13+K13+N13+Q13+T13+W13+Z13)</f>
        <v>240</v>
      </c>
    </row>
    <row r="12" spans="1:32" ht="12.75" customHeight="1">
      <c r="A12" s="336"/>
      <c r="B12" s="327"/>
      <c r="C12" s="23">
        <v>8</v>
      </c>
      <c r="D12" s="172" t="s">
        <v>63</v>
      </c>
      <c r="E12" s="189">
        <v>4</v>
      </c>
      <c r="F12" s="248">
        <v>6</v>
      </c>
      <c r="G12" s="249" t="s">
        <v>63</v>
      </c>
      <c r="H12" s="250">
        <v>4</v>
      </c>
      <c r="I12" s="196"/>
      <c r="J12" s="197"/>
      <c r="K12" s="198"/>
      <c r="L12" s="231">
        <v>6</v>
      </c>
      <c r="M12" s="232" t="s">
        <v>63</v>
      </c>
      <c r="N12" s="233">
        <v>4</v>
      </c>
      <c r="O12" s="23">
        <v>4</v>
      </c>
      <c r="P12" s="172" t="s">
        <v>63</v>
      </c>
      <c r="Q12" s="189">
        <v>6</v>
      </c>
      <c r="R12" s="218">
        <v>7</v>
      </c>
      <c r="S12" s="219" t="s">
        <v>63</v>
      </c>
      <c r="T12" s="220">
        <v>4</v>
      </c>
      <c r="U12" s="265">
        <v>8</v>
      </c>
      <c r="V12" s="266" t="s">
        <v>63</v>
      </c>
      <c r="W12" s="267">
        <v>2</v>
      </c>
      <c r="X12" s="23">
        <v>6</v>
      </c>
      <c r="Y12" s="172" t="s">
        <v>63</v>
      </c>
      <c r="Z12" s="189">
        <v>4</v>
      </c>
      <c r="AA12" s="330"/>
      <c r="AB12" s="333"/>
      <c r="AD12" s="315"/>
      <c r="AE12" s="318"/>
      <c r="AF12" s="321"/>
    </row>
    <row r="13" spans="1:32" ht="11.25" customHeight="1" thickBot="1">
      <c r="A13" s="337"/>
      <c r="B13" s="328"/>
      <c r="C13" s="179">
        <v>211</v>
      </c>
      <c r="D13" s="180" t="s">
        <v>63</v>
      </c>
      <c r="E13" s="190">
        <v>185</v>
      </c>
      <c r="F13" s="251">
        <v>165</v>
      </c>
      <c r="G13" s="252" t="s">
        <v>63</v>
      </c>
      <c r="H13" s="253">
        <v>137</v>
      </c>
      <c r="I13" s="199"/>
      <c r="J13" s="200"/>
      <c r="K13" s="201"/>
      <c r="L13" s="234">
        <v>157</v>
      </c>
      <c r="M13" s="235" t="s">
        <v>63</v>
      </c>
      <c r="N13" s="236">
        <v>156</v>
      </c>
      <c r="O13" s="179">
        <v>180</v>
      </c>
      <c r="P13" s="180" t="s">
        <v>63</v>
      </c>
      <c r="Q13" s="190">
        <v>157</v>
      </c>
      <c r="R13" s="221">
        <v>205</v>
      </c>
      <c r="S13" s="222" t="s">
        <v>63</v>
      </c>
      <c r="T13" s="223">
        <v>162</v>
      </c>
      <c r="U13" s="268">
        <v>200</v>
      </c>
      <c r="V13" s="269" t="s">
        <v>63</v>
      </c>
      <c r="W13" s="270">
        <v>112</v>
      </c>
      <c r="X13" s="179">
        <v>197</v>
      </c>
      <c r="Y13" s="180" t="s">
        <v>63</v>
      </c>
      <c r="Z13" s="190">
        <v>166</v>
      </c>
      <c r="AA13" s="331"/>
      <c r="AB13" s="334"/>
      <c r="AD13" s="316"/>
      <c r="AE13" s="319"/>
      <c r="AF13" s="322"/>
    </row>
    <row r="14" spans="1:32" ht="21" customHeight="1">
      <c r="A14" s="323" t="s">
        <v>10</v>
      </c>
      <c r="B14" s="326" t="s">
        <v>18</v>
      </c>
      <c r="C14" s="245">
        <v>2</v>
      </c>
      <c r="D14" s="246" t="s">
        <v>63</v>
      </c>
      <c r="E14" s="247">
        <v>3</v>
      </c>
      <c r="F14" s="181">
        <v>3</v>
      </c>
      <c r="G14" s="182" t="s">
        <v>63</v>
      </c>
      <c r="H14" s="183">
        <v>2</v>
      </c>
      <c r="I14" s="228">
        <v>2</v>
      </c>
      <c r="J14" s="229" t="s">
        <v>63</v>
      </c>
      <c r="K14" s="230">
        <v>3</v>
      </c>
      <c r="L14" s="202"/>
      <c r="M14" s="203"/>
      <c r="N14" s="204"/>
      <c r="O14" s="215">
        <v>3</v>
      </c>
      <c r="P14" s="216" t="s">
        <v>63</v>
      </c>
      <c r="Q14" s="217">
        <v>2</v>
      </c>
      <c r="R14" s="262">
        <v>4</v>
      </c>
      <c r="S14" s="263" t="s">
        <v>63</v>
      </c>
      <c r="T14" s="264">
        <v>1</v>
      </c>
      <c r="U14" s="181">
        <v>4</v>
      </c>
      <c r="V14" s="182" t="s">
        <v>63</v>
      </c>
      <c r="W14" s="183">
        <v>1</v>
      </c>
      <c r="X14" s="181">
        <v>2</v>
      </c>
      <c r="Y14" s="182" t="s">
        <v>63</v>
      </c>
      <c r="Z14" s="183">
        <v>3</v>
      </c>
      <c r="AA14" s="329">
        <v>15</v>
      </c>
      <c r="AB14" s="332">
        <v>5</v>
      </c>
      <c r="AD14" s="353">
        <f>(C14+F14+I14+L14+O14+R14+U14+X14)-(E14+H14+K14+N14+Q14+T14+W14+Z14)</f>
        <v>5</v>
      </c>
      <c r="AE14" s="317">
        <f>(C15+F15+I15+L15+O15+R15+U15+X15)-(E15+H15+K15+N15+Q15+T15+W15+Z15)</f>
        <v>12</v>
      </c>
      <c r="AF14" s="320">
        <f>(C16+F16+I16+L16+O16+R16+U16+X16)-(E16+H16+K16+N16+Q16+T16+W16+Z16)</f>
        <v>205</v>
      </c>
    </row>
    <row r="15" spans="1:32" ht="18" customHeight="1">
      <c r="A15" s="324"/>
      <c r="B15" s="327"/>
      <c r="C15" s="248">
        <v>5</v>
      </c>
      <c r="D15" s="249" t="s">
        <v>63</v>
      </c>
      <c r="E15" s="250">
        <v>7</v>
      </c>
      <c r="F15" s="23">
        <v>6</v>
      </c>
      <c r="G15" s="172" t="s">
        <v>63</v>
      </c>
      <c r="H15" s="189">
        <v>4</v>
      </c>
      <c r="I15" s="231">
        <v>4</v>
      </c>
      <c r="J15" s="232" t="s">
        <v>63</v>
      </c>
      <c r="K15" s="233">
        <v>6</v>
      </c>
      <c r="L15" s="205"/>
      <c r="M15" s="206"/>
      <c r="N15" s="207"/>
      <c r="O15" s="218">
        <v>6</v>
      </c>
      <c r="P15" s="219" t="s">
        <v>63</v>
      </c>
      <c r="Q15" s="220">
        <v>4</v>
      </c>
      <c r="R15" s="265">
        <v>9</v>
      </c>
      <c r="S15" s="266" t="s">
        <v>63</v>
      </c>
      <c r="T15" s="267">
        <v>2</v>
      </c>
      <c r="U15" s="23">
        <v>9</v>
      </c>
      <c r="V15" s="172" t="s">
        <v>63</v>
      </c>
      <c r="W15" s="189">
        <v>2</v>
      </c>
      <c r="X15" s="23">
        <v>4</v>
      </c>
      <c r="Y15" s="172" t="s">
        <v>63</v>
      </c>
      <c r="Z15" s="189">
        <v>6</v>
      </c>
      <c r="AA15" s="330"/>
      <c r="AB15" s="333"/>
      <c r="AD15" s="315"/>
      <c r="AE15" s="318"/>
      <c r="AF15" s="321"/>
    </row>
    <row r="16" spans="1:32" ht="11.25" customHeight="1" thickBot="1">
      <c r="A16" s="325"/>
      <c r="B16" s="328"/>
      <c r="C16" s="251">
        <v>186</v>
      </c>
      <c r="D16" s="252" t="s">
        <v>63</v>
      </c>
      <c r="E16" s="253">
        <v>203</v>
      </c>
      <c r="F16" s="179">
        <v>157</v>
      </c>
      <c r="G16" s="180" t="s">
        <v>63</v>
      </c>
      <c r="H16" s="190">
        <v>127</v>
      </c>
      <c r="I16" s="234">
        <v>156</v>
      </c>
      <c r="J16" s="235" t="s">
        <v>63</v>
      </c>
      <c r="K16" s="236">
        <v>157</v>
      </c>
      <c r="L16" s="208"/>
      <c r="M16" s="209"/>
      <c r="N16" s="210"/>
      <c r="O16" s="221">
        <v>155</v>
      </c>
      <c r="P16" s="222" t="s">
        <v>63</v>
      </c>
      <c r="Q16" s="223">
        <v>153</v>
      </c>
      <c r="R16" s="268">
        <v>215</v>
      </c>
      <c r="S16" s="269" t="s">
        <v>63</v>
      </c>
      <c r="T16" s="270">
        <v>88</v>
      </c>
      <c r="U16" s="179">
        <v>210</v>
      </c>
      <c r="V16" s="180" t="s">
        <v>63</v>
      </c>
      <c r="W16" s="190">
        <v>112</v>
      </c>
      <c r="X16" s="179">
        <v>127</v>
      </c>
      <c r="Y16" s="180" t="s">
        <v>63</v>
      </c>
      <c r="Z16" s="190">
        <v>161</v>
      </c>
      <c r="AA16" s="331"/>
      <c r="AB16" s="334"/>
      <c r="AD16" s="316"/>
      <c r="AE16" s="319"/>
      <c r="AF16" s="322"/>
    </row>
    <row r="17" spans="1:32" ht="21" customHeight="1">
      <c r="A17" s="323" t="s">
        <v>11</v>
      </c>
      <c r="B17" s="326" t="s">
        <v>17</v>
      </c>
      <c r="C17" s="181">
        <v>2</v>
      </c>
      <c r="D17" s="182" t="s">
        <v>63</v>
      </c>
      <c r="E17" s="183">
        <v>3</v>
      </c>
      <c r="F17" s="228">
        <v>4</v>
      </c>
      <c r="G17" s="229" t="s">
        <v>63</v>
      </c>
      <c r="H17" s="230">
        <v>1</v>
      </c>
      <c r="I17" s="181">
        <v>3</v>
      </c>
      <c r="J17" s="182" t="s">
        <v>63</v>
      </c>
      <c r="K17" s="183">
        <v>2</v>
      </c>
      <c r="L17" s="215">
        <v>2</v>
      </c>
      <c r="M17" s="216" t="s">
        <v>63</v>
      </c>
      <c r="N17" s="217">
        <v>3</v>
      </c>
      <c r="O17" s="202"/>
      <c r="P17" s="203"/>
      <c r="Q17" s="204"/>
      <c r="R17" s="181">
        <v>4</v>
      </c>
      <c r="S17" s="182" t="s">
        <v>63</v>
      </c>
      <c r="T17" s="183">
        <v>1</v>
      </c>
      <c r="U17" s="245">
        <v>5</v>
      </c>
      <c r="V17" s="246" t="s">
        <v>63</v>
      </c>
      <c r="W17" s="247">
        <v>0</v>
      </c>
      <c r="X17" s="262">
        <v>3</v>
      </c>
      <c r="Y17" s="263" t="s">
        <v>63</v>
      </c>
      <c r="Z17" s="264">
        <v>2</v>
      </c>
      <c r="AA17" s="329">
        <v>17</v>
      </c>
      <c r="AB17" s="332">
        <v>3</v>
      </c>
      <c r="AD17" s="353">
        <f>(C17+F17+I17+L17+O17+R17+U17+X17)-(E17+H17+K17+N17+Q17+T17+W17+Z17)</f>
        <v>11</v>
      </c>
      <c r="AE17" s="317">
        <f>(C18+F18+I18+L18+O18+R18+U18+X18)-(E18+H18+K18+N18+Q18+T18+W18+Z18)</f>
        <v>19</v>
      </c>
      <c r="AF17" s="320">
        <f>(C19+F19+I19+L19+O19+R19+U19+X19)-(E19+H19+K19+N19+Q19+T19+W19+Z19)</f>
        <v>229</v>
      </c>
    </row>
    <row r="18" spans="1:32" ht="12.75" customHeight="1">
      <c r="A18" s="324"/>
      <c r="B18" s="327"/>
      <c r="C18" s="23">
        <v>4</v>
      </c>
      <c r="D18" s="172" t="s">
        <v>63</v>
      </c>
      <c r="E18" s="189">
        <v>7</v>
      </c>
      <c r="F18" s="231">
        <v>8</v>
      </c>
      <c r="G18" s="232" t="s">
        <v>63</v>
      </c>
      <c r="H18" s="233">
        <v>2</v>
      </c>
      <c r="I18" s="23">
        <v>6</v>
      </c>
      <c r="J18" s="172" t="s">
        <v>63</v>
      </c>
      <c r="K18" s="189">
        <v>4</v>
      </c>
      <c r="L18" s="218">
        <v>4</v>
      </c>
      <c r="M18" s="219" t="s">
        <v>63</v>
      </c>
      <c r="N18" s="220">
        <v>6</v>
      </c>
      <c r="O18" s="205"/>
      <c r="P18" s="206"/>
      <c r="Q18" s="207"/>
      <c r="R18" s="23">
        <v>8</v>
      </c>
      <c r="S18" s="172" t="s">
        <v>63</v>
      </c>
      <c r="T18" s="189">
        <v>2</v>
      </c>
      <c r="U18" s="248">
        <v>10</v>
      </c>
      <c r="V18" s="249" t="s">
        <v>63</v>
      </c>
      <c r="W18" s="250">
        <v>0</v>
      </c>
      <c r="X18" s="265">
        <v>6</v>
      </c>
      <c r="Y18" s="266" t="s">
        <v>63</v>
      </c>
      <c r="Z18" s="267">
        <v>6</v>
      </c>
      <c r="AA18" s="330"/>
      <c r="AB18" s="333"/>
      <c r="AD18" s="315"/>
      <c r="AE18" s="318"/>
      <c r="AF18" s="321"/>
    </row>
    <row r="19" spans="1:32" ht="11.25" customHeight="1" thickBot="1">
      <c r="A19" s="325"/>
      <c r="B19" s="328"/>
      <c r="C19" s="179">
        <v>195</v>
      </c>
      <c r="D19" s="180" t="s">
        <v>63</v>
      </c>
      <c r="E19" s="190">
        <v>217</v>
      </c>
      <c r="F19" s="234">
        <v>193</v>
      </c>
      <c r="G19" s="235" t="s">
        <v>63</v>
      </c>
      <c r="H19" s="236">
        <v>145</v>
      </c>
      <c r="I19" s="179">
        <v>157</v>
      </c>
      <c r="J19" s="180" t="s">
        <v>63</v>
      </c>
      <c r="K19" s="190">
        <v>180</v>
      </c>
      <c r="L19" s="221">
        <v>153</v>
      </c>
      <c r="M19" s="222" t="s">
        <v>63</v>
      </c>
      <c r="N19" s="223">
        <v>155</v>
      </c>
      <c r="O19" s="208"/>
      <c r="P19" s="209"/>
      <c r="Q19" s="210"/>
      <c r="R19" s="179">
        <v>191</v>
      </c>
      <c r="S19" s="180" t="s">
        <v>63</v>
      </c>
      <c r="T19" s="190">
        <v>110</v>
      </c>
      <c r="U19" s="251">
        <v>210</v>
      </c>
      <c r="V19" s="252" t="s">
        <v>63</v>
      </c>
      <c r="W19" s="253">
        <v>61</v>
      </c>
      <c r="X19" s="268">
        <v>210</v>
      </c>
      <c r="Y19" s="269" t="s">
        <v>63</v>
      </c>
      <c r="Z19" s="270">
        <v>212</v>
      </c>
      <c r="AA19" s="331"/>
      <c r="AB19" s="334"/>
      <c r="AD19" s="316"/>
      <c r="AE19" s="319"/>
      <c r="AF19" s="322"/>
    </row>
    <row r="20" spans="1:32" ht="21" customHeight="1">
      <c r="A20" s="323" t="s">
        <v>12</v>
      </c>
      <c r="B20" s="326" t="s">
        <v>16</v>
      </c>
      <c r="C20" s="228">
        <v>0</v>
      </c>
      <c r="D20" s="229" t="s">
        <v>63</v>
      </c>
      <c r="E20" s="230">
        <v>5</v>
      </c>
      <c r="F20" s="181">
        <v>1</v>
      </c>
      <c r="G20" s="182" t="s">
        <v>63</v>
      </c>
      <c r="H20" s="183">
        <v>4</v>
      </c>
      <c r="I20" s="215">
        <v>2</v>
      </c>
      <c r="J20" s="216" t="s">
        <v>63</v>
      </c>
      <c r="K20" s="217">
        <v>3</v>
      </c>
      <c r="L20" s="262">
        <v>1</v>
      </c>
      <c r="M20" s="263" t="s">
        <v>63</v>
      </c>
      <c r="N20" s="264">
        <v>4</v>
      </c>
      <c r="O20" s="176">
        <v>1</v>
      </c>
      <c r="P20" s="175" t="s">
        <v>63</v>
      </c>
      <c r="Q20" s="175">
        <v>4</v>
      </c>
      <c r="R20" s="202"/>
      <c r="S20" s="203"/>
      <c r="T20" s="204"/>
      <c r="U20" s="181">
        <v>4</v>
      </c>
      <c r="V20" s="182" t="s">
        <v>63</v>
      </c>
      <c r="W20" s="183">
        <v>1</v>
      </c>
      <c r="X20" s="245">
        <v>1</v>
      </c>
      <c r="Y20" s="246" t="s">
        <v>63</v>
      </c>
      <c r="Z20" s="247">
        <v>4</v>
      </c>
      <c r="AA20" s="329">
        <v>9</v>
      </c>
      <c r="AB20" s="332">
        <v>7</v>
      </c>
      <c r="AD20" s="353">
        <f>(C20+F20+I20+L20+O20+R20+U20+X20)-(E20+H20+K20+N20+Q20+T20+W20+Z20)</f>
        <v>-15</v>
      </c>
      <c r="AE20" s="317">
        <f>(C21+F21+I21+L21+O21+R21+U21+X21)-(E21+H21+K21+N21+Q21+T21+W21+Z21)</f>
        <v>-32</v>
      </c>
      <c r="AF20" s="320">
        <f>(C22+F22+I22+L22+O22+R22+U22+X22)-(E22+H22+K22+N22+Q22+T22+W22+Z22)</f>
        <v>-508</v>
      </c>
    </row>
    <row r="21" spans="1:32" ht="12.75" customHeight="1">
      <c r="A21" s="324"/>
      <c r="B21" s="327"/>
      <c r="C21" s="231">
        <v>0</v>
      </c>
      <c r="D21" s="232" t="s">
        <v>63</v>
      </c>
      <c r="E21" s="233">
        <v>10</v>
      </c>
      <c r="F21" s="23">
        <v>3</v>
      </c>
      <c r="G21" s="172" t="s">
        <v>63</v>
      </c>
      <c r="H21" s="189">
        <v>8</v>
      </c>
      <c r="I21" s="218">
        <v>4</v>
      </c>
      <c r="J21" s="219" t="s">
        <v>63</v>
      </c>
      <c r="K21" s="220">
        <v>7</v>
      </c>
      <c r="L21" s="265">
        <v>2</v>
      </c>
      <c r="M21" s="266" t="s">
        <v>63</v>
      </c>
      <c r="N21" s="267">
        <v>9</v>
      </c>
      <c r="O21" s="23">
        <v>2</v>
      </c>
      <c r="P21" s="172" t="s">
        <v>63</v>
      </c>
      <c r="Q21" s="172">
        <v>8</v>
      </c>
      <c r="R21" s="205"/>
      <c r="S21" s="206"/>
      <c r="T21" s="207"/>
      <c r="U21" s="23">
        <v>8</v>
      </c>
      <c r="V21" s="172" t="s">
        <v>63</v>
      </c>
      <c r="W21" s="189">
        <v>3</v>
      </c>
      <c r="X21" s="248">
        <v>2</v>
      </c>
      <c r="Y21" s="249" t="s">
        <v>63</v>
      </c>
      <c r="Z21" s="250">
        <v>8</v>
      </c>
      <c r="AA21" s="330"/>
      <c r="AB21" s="333"/>
      <c r="AD21" s="315"/>
      <c r="AE21" s="318"/>
      <c r="AF21" s="321"/>
    </row>
    <row r="22" spans="1:32" ht="11.25" customHeight="1" thickBot="1">
      <c r="A22" s="325"/>
      <c r="B22" s="328"/>
      <c r="C22" s="234">
        <v>72</v>
      </c>
      <c r="D22" s="235" t="s">
        <v>63</v>
      </c>
      <c r="E22" s="236">
        <v>210</v>
      </c>
      <c r="F22" s="179">
        <v>159</v>
      </c>
      <c r="G22" s="180" t="s">
        <v>63</v>
      </c>
      <c r="H22" s="190">
        <v>214</v>
      </c>
      <c r="I22" s="221">
        <v>162</v>
      </c>
      <c r="J22" s="222" t="s">
        <v>63</v>
      </c>
      <c r="K22" s="223">
        <v>205</v>
      </c>
      <c r="L22" s="268">
        <v>88</v>
      </c>
      <c r="M22" s="269" t="s">
        <v>63</v>
      </c>
      <c r="N22" s="270">
        <v>215</v>
      </c>
      <c r="O22" s="177">
        <v>110</v>
      </c>
      <c r="P22" s="178" t="s">
        <v>63</v>
      </c>
      <c r="Q22" s="178">
        <v>191</v>
      </c>
      <c r="R22" s="208"/>
      <c r="S22" s="209"/>
      <c r="T22" s="210"/>
      <c r="U22" s="179">
        <v>218</v>
      </c>
      <c r="V22" s="180" t="s">
        <v>63</v>
      </c>
      <c r="W22" s="190">
        <v>149</v>
      </c>
      <c r="X22" s="251">
        <v>70</v>
      </c>
      <c r="Y22" s="252" t="s">
        <v>63</v>
      </c>
      <c r="Z22" s="253">
        <v>203</v>
      </c>
      <c r="AA22" s="331"/>
      <c r="AB22" s="334"/>
      <c r="AD22" s="316"/>
      <c r="AE22" s="319"/>
      <c r="AF22" s="322"/>
    </row>
    <row r="23" spans="1:32" ht="21" customHeight="1">
      <c r="A23" s="335" t="s">
        <v>13</v>
      </c>
      <c r="B23" s="326" t="s">
        <v>26</v>
      </c>
      <c r="C23" s="181">
        <v>0</v>
      </c>
      <c r="D23" s="182" t="s">
        <v>63</v>
      </c>
      <c r="E23" s="183">
        <v>5</v>
      </c>
      <c r="F23" s="215">
        <v>0</v>
      </c>
      <c r="G23" s="216" t="s">
        <v>63</v>
      </c>
      <c r="H23" s="217">
        <v>5</v>
      </c>
      <c r="I23" s="262">
        <v>1</v>
      </c>
      <c r="J23" s="263" t="s">
        <v>63</v>
      </c>
      <c r="K23" s="264">
        <v>4</v>
      </c>
      <c r="L23" s="181">
        <v>1</v>
      </c>
      <c r="M23" s="182" t="s">
        <v>63</v>
      </c>
      <c r="N23" s="183">
        <v>4</v>
      </c>
      <c r="O23" s="245">
        <v>0</v>
      </c>
      <c r="P23" s="246" t="s">
        <v>63</v>
      </c>
      <c r="Q23" s="247">
        <v>5</v>
      </c>
      <c r="R23" s="181">
        <v>1</v>
      </c>
      <c r="S23" s="182" t="s">
        <v>63</v>
      </c>
      <c r="T23" s="183">
        <v>4</v>
      </c>
      <c r="U23" s="202"/>
      <c r="V23" s="203"/>
      <c r="W23" s="204"/>
      <c r="X23" s="228">
        <v>0</v>
      </c>
      <c r="Y23" s="229" t="s">
        <v>63</v>
      </c>
      <c r="Z23" s="230">
        <v>5</v>
      </c>
      <c r="AA23" s="329">
        <v>7</v>
      </c>
      <c r="AB23" s="332">
        <v>8</v>
      </c>
      <c r="AD23" s="353">
        <f>(C23+F23+I23+L23+O23+R23+U23+X23)-(E23+H23+K23+N23+Q23+T23+W23+Z23)</f>
        <v>-29</v>
      </c>
      <c r="AE23" s="317">
        <f>(C24+F24+I24+L24+O24+R24+U24+X24)-(E24+H24+K24+N24+Q24+T24+W24+Z24)</f>
        <v>-58</v>
      </c>
      <c r="AF23" s="320">
        <f>(C25+F25+I25+L25+O25+R25+U25+X25)-(E25+H25+K25+N25+Q25+T25+W25+Z25)</f>
        <v>-851</v>
      </c>
    </row>
    <row r="24" spans="1:32" ht="12.75" customHeight="1">
      <c r="A24" s="336"/>
      <c r="B24" s="327"/>
      <c r="C24" s="23">
        <v>0</v>
      </c>
      <c r="D24" s="172" t="s">
        <v>63</v>
      </c>
      <c r="E24" s="189">
        <v>10</v>
      </c>
      <c r="F24" s="218">
        <v>0</v>
      </c>
      <c r="G24" s="219" t="s">
        <v>63</v>
      </c>
      <c r="H24" s="220">
        <v>10</v>
      </c>
      <c r="I24" s="265">
        <v>2</v>
      </c>
      <c r="J24" s="266" t="s">
        <v>63</v>
      </c>
      <c r="K24" s="267">
        <v>8</v>
      </c>
      <c r="L24" s="23">
        <v>2</v>
      </c>
      <c r="M24" s="172" t="s">
        <v>63</v>
      </c>
      <c r="N24" s="189">
        <v>9</v>
      </c>
      <c r="O24" s="248">
        <v>0</v>
      </c>
      <c r="P24" s="249" t="s">
        <v>63</v>
      </c>
      <c r="Q24" s="250">
        <v>10</v>
      </c>
      <c r="R24" s="23">
        <v>3</v>
      </c>
      <c r="S24" s="172" t="s">
        <v>63</v>
      </c>
      <c r="T24" s="189">
        <v>8</v>
      </c>
      <c r="U24" s="205"/>
      <c r="V24" s="206"/>
      <c r="W24" s="207"/>
      <c r="X24" s="231">
        <v>0</v>
      </c>
      <c r="Y24" s="232" t="s">
        <v>63</v>
      </c>
      <c r="Z24" s="233">
        <v>10</v>
      </c>
      <c r="AA24" s="330"/>
      <c r="AB24" s="333"/>
      <c r="AD24" s="315"/>
      <c r="AE24" s="318"/>
      <c r="AF24" s="321"/>
    </row>
    <row r="25" spans="1:32" ht="11.25" customHeight="1" thickBot="1">
      <c r="A25" s="336"/>
      <c r="B25" s="328"/>
      <c r="C25" s="179">
        <v>54</v>
      </c>
      <c r="D25" s="180" t="s">
        <v>63</v>
      </c>
      <c r="E25" s="190">
        <v>210</v>
      </c>
      <c r="F25" s="221">
        <v>78</v>
      </c>
      <c r="G25" s="222" t="s">
        <v>63</v>
      </c>
      <c r="H25" s="223">
        <v>210</v>
      </c>
      <c r="I25" s="268">
        <v>112</v>
      </c>
      <c r="J25" s="269" t="s">
        <v>63</v>
      </c>
      <c r="K25" s="270">
        <v>200</v>
      </c>
      <c r="L25" s="179">
        <v>112</v>
      </c>
      <c r="M25" s="180" t="s">
        <v>63</v>
      </c>
      <c r="N25" s="190">
        <v>210</v>
      </c>
      <c r="O25" s="251">
        <v>61</v>
      </c>
      <c r="P25" s="252" t="s">
        <v>63</v>
      </c>
      <c r="Q25" s="253">
        <v>210</v>
      </c>
      <c r="R25" s="179">
        <v>149</v>
      </c>
      <c r="S25" s="180" t="s">
        <v>63</v>
      </c>
      <c r="T25" s="190">
        <v>218</v>
      </c>
      <c r="U25" s="208"/>
      <c r="V25" s="209"/>
      <c r="W25" s="210"/>
      <c r="X25" s="234">
        <v>51</v>
      </c>
      <c r="Y25" s="235" t="s">
        <v>63</v>
      </c>
      <c r="Z25" s="236">
        <v>210</v>
      </c>
      <c r="AA25" s="331"/>
      <c r="AB25" s="334"/>
      <c r="AD25" s="316"/>
      <c r="AE25" s="319"/>
      <c r="AF25" s="322"/>
    </row>
    <row r="26" spans="1:32" ht="21" customHeight="1">
      <c r="A26" s="324" t="s">
        <v>14</v>
      </c>
      <c r="B26" s="326" t="s">
        <v>24</v>
      </c>
      <c r="C26" s="215">
        <v>2</v>
      </c>
      <c r="D26" s="216" t="s">
        <v>63</v>
      </c>
      <c r="E26" s="217">
        <v>3</v>
      </c>
      <c r="F26" s="181">
        <v>4</v>
      </c>
      <c r="G26" s="182" t="s">
        <v>63</v>
      </c>
      <c r="H26" s="183">
        <v>1</v>
      </c>
      <c r="I26" s="181">
        <v>2</v>
      </c>
      <c r="J26" s="182" t="s">
        <v>63</v>
      </c>
      <c r="K26" s="183">
        <v>3</v>
      </c>
      <c r="L26" s="181">
        <v>3</v>
      </c>
      <c r="M26" s="182" t="s">
        <v>63</v>
      </c>
      <c r="N26" s="183">
        <v>2</v>
      </c>
      <c r="O26" s="262">
        <v>2</v>
      </c>
      <c r="P26" s="263" t="s">
        <v>63</v>
      </c>
      <c r="Q26" s="264">
        <v>3</v>
      </c>
      <c r="R26" s="245">
        <v>4</v>
      </c>
      <c r="S26" s="246" t="s">
        <v>63</v>
      </c>
      <c r="T26" s="247">
        <v>1</v>
      </c>
      <c r="U26" s="228">
        <v>5</v>
      </c>
      <c r="V26" s="229" t="s">
        <v>63</v>
      </c>
      <c r="W26" s="230">
        <v>0</v>
      </c>
      <c r="X26" s="202"/>
      <c r="Y26" s="203"/>
      <c r="Z26" s="204"/>
      <c r="AA26" s="329">
        <v>15</v>
      </c>
      <c r="AB26" s="332">
        <v>4</v>
      </c>
      <c r="AD26" s="353">
        <f>(C26+F26+I26+L26+O26+R26+U26+X26)-(E26+H26+K26+N26+Q26+T26+W26+Z26)</f>
        <v>9</v>
      </c>
      <c r="AE26" s="317">
        <f>(C27+F27+I27+L27+O27+R27+U27+X27)-(E27+H27+K27+N27+Q27+T27+W27+Z27)</f>
        <v>20</v>
      </c>
      <c r="AF26" s="320">
        <f>(C28+F28+I28+L28+O28+R28+U28+X28)-(E28+H28+K28+N28+Q28+T28+W28+Z28)</f>
        <v>324</v>
      </c>
    </row>
    <row r="27" spans="1:32" ht="12.75" customHeight="1">
      <c r="A27" s="324"/>
      <c r="B27" s="327"/>
      <c r="C27" s="218">
        <v>4</v>
      </c>
      <c r="D27" s="219" t="s">
        <v>63</v>
      </c>
      <c r="E27" s="220">
        <v>6</v>
      </c>
      <c r="F27" s="23">
        <v>8</v>
      </c>
      <c r="G27" s="172" t="s">
        <v>63</v>
      </c>
      <c r="H27" s="189">
        <v>2</v>
      </c>
      <c r="I27" s="23">
        <v>4</v>
      </c>
      <c r="J27" s="172" t="s">
        <v>63</v>
      </c>
      <c r="K27" s="189">
        <v>6</v>
      </c>
      <c r="L27" s="23">
        <v>6</v>
      </c>
      <c r="M27" s="172" t="s">
        <v>63</v>
      </c>
      <c r="N27" s="189">
        <v>4</v>
      </c>
      <c r="O27" s="265">
        <v>6</v>
      </c>
      <c r="P27" s="266" t="s">
        <v>63</v>
      </c>
      <c r="Q27" s="267">
        <v>6</v>
      </c>
      <c r="R27" s="248">
        <v>8</v>
      </c>
      <c r="S27" s="249" t="s">
        <v>63</v>
      </c>
      <c r="T27" s="250">
        <v>2</v>
      </c>
      <c r="U27" s="231">
        <v>10</v>
      </c>
      <c r="V27" s="232" t="s">
        <v>63</v>
      </c>
      <c r="W27" s="233">
        <v>0</v>
      </c>
      <c r="X27" s="205"/>
      <c r="Y27" s="206"/>
      <c r="Z27" s="207"/>
      <c r="AA27" s="330"/>
      <c r="AB27" s="333"/>
      <c r="AD27" s="315"/>
      <c r="AE27" s="318"/>
      <c r="AF27" s="321"/>
    </row>
    <row r="28" spans="1:32" ht="11.25" customHeight="1" thickBot="1">
      <c r="A28" s="354"/>
      <c r="B28" s="342"/>
      <c r="C28" s="221">
        <v>177</v>
      </c>
      <c r="D28" s="222" t="s">
        <v>63</v>
      </c>
      <c r="E28" s="223">
        <v>165</v>
      </c>
      <c r="F28" s="179">
        <v>186</v>
      </c>
      <c r="G28" s="180" t="s">
        <v>63</v>
      </c>
      <c r="H28" s="190">
        <v>171</v>
      </c>
      <c r="I28" s="179">
        <v>166</v>
      </c>
      <c r="J28" s="180" t="s">
        <v>63</v>
      </c>
      <c r="K28" s="190">
        <v>197</v>
      </c>
      <c r="L28" s="179">
        <v>161</v>
      </c>
      <c r="M28" s="180" t="s">
        <v>63</v>
      </c>
      <c r="N28" s="190">
        <v>127</v>
      </c>
      <c r="O28" s="268">
        <v>212</v>
      </c>
      <c r="P28" s="269" t="s">
        <v>63</v>
      </c>
      <c r="Q28" s="270">
        <v>210</v>
      </c>
      <c r="R28" s="251">
        <v>203</v>
      </c>
      <c r="S28" s="252" t="s">
        <v>63</v>
      </c>
      <c r="T28" s="253">
        <v>70</v>
      </c>
      <c r="U28" s="234">
        <v>210</v>
      </c>
      <c r="V28" s="235" t="s">
        <v>63</v>
      </c>
      <c r="W28" s="236">
        <v>51</v>
      </c>
      <c r="X28" s="208"/>
      <c r="Y28" s="209"/>
      <c r="Z28" s="210"/>
      <c r="AA28" s="331"/>
      <c r="AB28" s="334"/>
      <c r="AD28" s="316"/>
      <c r="AE28" s="319"/>
      <c r="AF28" s="322"/>
    </row>
    <row r="29" spans="2:32" s="24" customFormat="1" ht="14.25" customHeight="1">
      <c r="B29" s="25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305"/>
      <c r="AC29" s="26"/>
      <c r="AD29" s="304">
        <f>SUM(AD5:AD28)</f>
        <v>0</v>
      </c>
      <c r="AE29" s="304">
        <f>SUM(AE5:AE28)</f>
        <v>0</v>
      </c>
      <c r="AF29" s="304">
        <f>SUM(AF5:AF28)</f>
        <v>0</v>
      </c>
    </row>
    <row r="30" spans="2:27" ht="15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"/>
    </row>
    <row r="31" spans="2:26" ht="15.75">
      <c r="B31" s="29" t="s">
        <v>42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ht="12.75">
      <c r="B32" s="30" t="s">
        <v>43</v>
      </c>
    </row>
    <row r="33" spans="2:26" ht="15.75">
      <c r="B33" s="30" t="s">
        <v>44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2:26" ht="15.75">
      <c r="B34" s="30" t="s">
        <v>45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2:26" ht="15.75">
      <c r="B35" s="30" t="s">
        <v>46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2:26" ht="15.75">
      <c r="B36" s="3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2:26" ht="15.75">
      <c r="B37" s="29" t="s">
        <v>47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ht="12.75">
      <c r="B38" s="30" t="s">
        <v>48</v>
      </c>
    </row>
    <row r="39" ht="12.75">
      <c r="B39" s="30" t="s">
        <v>49</v>
      </c>
    </row>
    <row r="40" ht="12.75">
      <c r="B40" s="30" t="s">
        <v>50</v>
      </c>
    </row>
    <row r="41" ht="12.75">
      <c r="B41" s="30" t="s">
        <v>51</v>
      </c>
    </row>
    <row r="42" ht="12.75">
      <c r="B42" s="30" t="s">
        <v>52</v>
      </c>
    </row>
    <row r="43" ht="12.75">
      <c r="B43" s="31"/>
    </row>
    <row r="44" ht="12.75">
      <c r="B44" s="31"/>
    </row>
    <row r="45" ht="12.75">
      <c r="B45" s="31"/>
    </row>
    <row r="46" ht="12.75">
      <c r="B46" s="31"/>
    </row>
    <row r="47" ht="12.75">
      <c r="B47" s="31"/>
    </row>
    <row r="48" ht="12.75">
      <c r="B48" s="31"/>
    </row>
    <row r="49" ht="12.75">
      <c r="B49" s="31"/>
    </row>
    <row r="50" ht="12.75">
      <c r="B50" s="31"/>
    </row>
    <row r="51" ht="12.75">
      <c r="B51" s="31"/>
    </row>
    <row r="52" ht="12.75">
      <c r="B52" s="31"/>
    </row>
    <row r="53" ht="12.75">
      <c r="B53" s="31"/>
    </row>
    <row r="54" ht="12.75">
      <c r="B54" s="31"/>
    </row>
    <row r="55" ht="12.75">
      <c r="B55" s="31"/>
    </row>
    <row r="56" ht="12.75">
      <c r="B56" s="31"/>
    </row>
    <row r="57" ht="12.75">
      <c r="B57" s="31"/>
    </row>
    <row r="58" ht="12.75">
      <c r="B58" s="31"/>
    </row>
    <row r="59" ht="12.75">
      <c r="B59" s="31"/>
    </row>
    <row r="60" ht="12.75">
      <c r="B60" s="31"/>
    </row>
    <row r="61" ht="12.75">
      <c r="B61" s="31"/>
    </row>
    <row r="62" ht="12.75">
      <c r="B62" s="31"/>
    </row>
    <row r="63" ht="12.75">
      <c r="B63" s="31"/>
    </row>
    <row r="64" ht="12.75">
      <c r="B64" s="31"/>
    </row>
    <row r="65" ht="12.75">
      <c r="B65" s="31"/>
    </row>
    <row r="66" ht="12.75">
      <c r="B66" s="31"/>
    </row>
  </sheetData>
  <sheetProtection/>
  <mergeCells count="66">
    <mergeCell ref="A1:AF1"/>
    <mergeCell ref="A2:AF2"/>
    <mergeCell ref="B5:B7"/>
    <mergeCell ref="A5:A7"/>
    <mergeCell ref="C4:E4"/>
    <mergeCell ref="F4:H4"/>
    <mergeCell ref="I4:K4"/>
    <mergeCell ref="L4:N4"/>
    <mergeCell ref="O4:Q4"/>
    <mergeCell ref="R4:T4"/>
    <mergeCell ref="U4:W4"/>
    <mergeCell ref="X4:Z4"/>
    <mergeCell ref="AA5:AA7"/>
    <mergeCell ref="AB5:AB7"/>
    <mergeCell ref="AD5:AD7"/>
    <mergeCell ref="AE5:AE7"/>
    <mergeCell ref="B8:B10"/>
    <mergeCell ref="A8:A10"/>
    <mergeCell ref="B11:B13"/>
    <mergeCell ref="A11:A13"/>
    <mergeCell ref="B14:B16"/>
    <mergeCell ref="A14:A16"/>
    <mergeCell ref="A17:A19"/>
    <mergeCell ref="B17:B19"/>
    <mergeCell ref="B26:B28"/>
    <mergeCell ref="A26:A28"/>
    <mergeCell ref="A23:A25"/>
    <mergeCell ref="B23:B25"/>
    <mergeCell ref="A20:A22"/>
    <mergeCell ref="B20:B22"/>
    <mergeCell ref="AA23:AA25"/>
    <mergeCell ref="AA26:AA28"/>
    <mergeCell ref="AB8:AB10"/>
    <mergeCell ref="AB11:AB13"/>
    <mergeCell ref="AB14:AB16"/>
    <mergeCell ref="AB17:AB19"/>
    <mergeCell ref="AB20:AB22"/>
    <mergeCell ref="AB23:AB25"/>
    <mergeCell ref="AB26:AB28"/>
    <mergeCell ref="AA8:AA10"/>
    <mergeCell ref="AA11:AA13"/>
    <mergeCell ref="AA14:AA16"/>
    <mergeCell ref="AA17:AA19"/>
    <mergeCell ref="AA20:AA22"/>
    <mergeCell ref="AF5:AF7"/>
    <mergeCell ref="AD8:AD10"/>
    <mergeCell ref="AE8:AE10"/>
    <mergeCell ref="AF8:AF10"/>
    <mergeCell ref="AD11:AD13"/>
    <mergeCell ref="AE11:AE13"/>
    <mergeCell ref="AF11:AF13"/>
    <mergeCell ref="AD14:AD16"/>
    <mergeCell ref="AE14:AE16"/>
    <mergeCell ref="AF14:AF16"/>
    <mergeCell ref="AD17:AD19"/>
    <mergeCell ref="AE17:AE19"/>
    <mergeCell ref="AF17:AF19"/>
    <mergeCell ref="AD26:AD28"/>
    <mergeCell ref="AE26:AE28"/>
    <mergeCell ref="AF26:AF28"/>
    <mergeCell ref="AD20:AD22"/>
    <mergeCell ref="AE20:AE22"/>
    <mergeCell ref="AF20:AF22"/>
    <mergeCell ref="AD23:AD25"/>
    <mergeCell ref="AE23:AE25"/>
    <mergeCell ref="AF23:AF25"/>
  </mergeCells>
  <printOptions/>
  <pageMargins left="0" right="0.1968503937007874" top="0.7874015748031497" bottom="0.7874015748031497" header="0.31496062992125984" footer="0.31496062992125984"/>
  <pageSetup fitToHeight="1" fitToWidth="1" horizontalDpi="600" verticalDpi="600" orientation="landscape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81"/>
  <sheetViews>
    <sheetView zoomScalePageLayoutView="0" workbookViewId="0" topLeftCell="A1">
      <pane ySplit="2" topLeftCell="A79" activePane="bottomLeft" state="frozen"/>
      <selection pane="topLeft" activeCell="A1" sqref="A1"/>
      <selection pane="bottomLeft" activeCell="D170" sqref="D170"/>
    </sheetView>
  </sheetViews>
  <sheetFormatPr defaultColWidth="8.8515625" defaultRowHeight="12.75"/>
  <cols>
    <col min="1" max="1" width="3.28125" style="83" customWidth="1"/>
    <col min="2" max="2" width="6.140625" style="83" customWidth="1"/>
    <col min="3" max="3" width="17.421875" style="0" customWidth="1"/>
    <col min="4" max="5" width="29.421875" style="0" customWidth="1"/>
    <col min="6" max="6" width="4.7109375" style="0" customWidth="1"/>
    <col min="7" max="7" width="1.7109375" style="0" customWidth="1"/>
    <col min="8" max="9" width="4.7109375" style="0" customWidth="1"/>
    <col min="10" max="10" width="1.7109375" style="0" customWidth="1"/>
    <col min="11" max="11" width="4.7109375" style="0" customWidth="1"/>
    <col min="12" max="12" width="4.28125" style="0" customWidth="1"/>
    <col min="13" max="13" width="1.7109375" style="0" customWidth="1"/>
    <col min="14" max="14" width="4.28125" style="0" customWidth="1"/>
    <col min="15" max="16" width="6.421875" style="0" customWidth="1"/>
    <col min="17" max="17" width="4.140625" style="0" customWidth="1"/>
    <col min="18" max="18" width="5.140625" style="0" customWidth="1"/>
    <col min="19" max="19" width="5.421875" style="0" customWidth="1"/>
    <col min="20" max="20" width="4.00390625" style="0" customWidth="1"/>
    <col min="21" max="21" width="6.421875" style="0" customWidth="1"/>
    <col min="22" max="229" width="8.8515625" style="0" customWidth="1"/>
    <col min="230" max="230" width="3.28125" style="0" customWidth="1"/>
    <col min="231" max="231" width="6.140625" style="0" customWidth="1"/>
    <col min="232" max="232" width="17.421875" style="0" customWidth="1"/>
    <col min="233" max="234" width="29.421875" style="0" customWidth="1"/>
    <col min="235" max="235" width="4.7109375" style="0" customWidth="1"/>
    <col min="236" max="236" width="1.7109375" style="0" customWidth="1"/>
    <col min="237" max="238" width="4.7109375" style="0" customWidth="1"/>
    <col min="239" max="239" width="1.7109375" style="0" customWidth="1"/>
    <col min="240" max="240" width="4.7109375" style="0" customWidth="1"/>
    <col min="241" max="241" width="4.28125" style="0" customWidth="1"/>
    <col min="242" max="242" width="1.7109375" style="0" customWidth="1"/>
    <col min="243" max="243" width="4.28125" style="0" customWidth="1"/>
    <col min="244" max="245" width="6.421875" style="0" customWidth="1"/>
    <col min="246" max="246" width="4.140625" style="0" customWidth="1"/>
    <col min="247" max="247" width="5.140625" style="0" customWidth="1"/>
    <col min="248" max="248" width="5.421875" style="0" customWidth="1"/>
    <col min="249" max="249" width="4.00390625" style="0" customWidth="1"/>
    <col min="250" max="250" width="6.421875" style="0" customWidth="1"/>
    <col min="251" max="251" width="6.8515625" style="0" customWidth="1"/>
  </cols>
  <sheetData>
    <row r="1" spans="1:20" ht="48" customHeight="1" thickBot="1">
      <c r="A1" s="355" t="s">
        <v>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7"/>
    </row>
    <row r="2" spans="1:20" ht="5.25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5" ht="13.5">
      <c r="A4" s="358" t="s">
        <v>0</v>
      </c>
      <c r="B4" s="358"/>
      <c r="C4" s="366" t="s">
        <v>70</v>
      </c>
      <c r="D4" s="366"/>
      <c r="E4" s="366"/>
    </row>
    <row r="5" spans="1:4" ht="13.5">
      <c r="A5" s="34"/>
      <c r="B5" s="34"/>
      <c r="C5" s="35" t="s">
        <v>54</v>
      </c>
      <c r="D5" s="35" t="s">
        <v>55</v>
      </c>
    </row>
    <row r="6" spans="1:21" s="37" customFormat="1" ht="13.5">
      <c r="A6" s="36"/>
      <c r="B6" s="36"/>
      <c r="D6" s="38"/>
      <c r="E6" s="39" t="s">
        <v>56</v>
      </c>
      <c r="F6" s="359" t="s">
        <v>57</v>
      </c>
      <c r="G6" s="360"/>
      <c r="H6" s="360"/>
      <c r="I6" s="360"/>
      <c r="J6" s="360"/>
      <c r="K6" s="360"/>
      <c r="L6" s="360"/>
      <c r="M6" s="360"/>
      <c r="N6" s="361"/>
      <c r="O6" s="362" t="s">
        <v>58</v>
      </c>
      <c r="P6" s="363"/>
      <c r="Q6" s="362" t="s">
        <v>59</v>
      </c>
      <c r="R6" s="363"/>
      <c r="S6" s="362" t="s">
        <v>60</v>
      </c>
      <c r="T6" s="363"/>
      <c r="U6"/>
    </row>
    <row r="7" spans="1:21" s="46" customFormat="1" ht="15" thickBot="1">
      <c r="A7" s="34"/>
      <c r="B7" s="34"/>
      <c r="C7" s="40" t="s">
        <v>61</v>
      </c>
      <c r="D7" s="41" t="str">
        <f>Tabulka_základní_část!B5</f>
        <v>SKB Český Krumlov "A"</v>
      </c>
      <c r="E7" s="41" t="str">
        <f>Tabulka_základní_část!B26</f>
        <v>SKB Český Krumlov "B"</v>
      </c>
      <c r="F7" s="42">
        <v>1</v>
      </c>
      <c r="G7" s="43"/>
      <c r="H7" s="43"/>
      <c r="I7" s="43">
        <v>2</v>
      </c>
      <c r="J7" s="43"/>
      <c r="K7" s="43"/>
      <c r="L7" s="43">
        <v>3</v>
      </c>
      <c r="M7" s="44"/>
      <c r="N7" s="45"/>
      <c r="O7" s="364"/>
      <c r="P7" s="365"/>
      <c r="Q7" s="364"/>
      <c r="R7" s="365"/>
      <c r="S7" s="364"/>
      <c r="T7" s="365"/>
      <c r="U7"/>
    </row>
    <row r="8" spans="1:21" s="37" customFormat="1" ht="15" thickTop="1">
      <c r="A8" s="34"/>
      <c r="B8" s="34"/>
      <c r="C8" s="47" t="s">
        <v>62</v>
      </c>
      <c r="D8" s="212" t="s">
        <v>141</v>
      </c>
      <c r="E8" s="48" t="s">
        <v>146</v>
      </c>
      <c r="F8" s="49">
        <v>21</v>
      </c>
      <c r="G8" s="50" t="s">
        <v>63</v>
      </c>
      <c r="H8" s="51">
        <v>10</v>
      </c>
      <c r="I8" s="49">
        <v>21</v>
      </c>
      <c r="J8" s="50" t="s">
        <v>63</v>
      </c>
      <c r="K8" s="51">
        <v>14</v>
      </c>
      <c r="L8" s="49"/>
      <c r="M8" s="50" t="s">
        <v>63</v>
      </c>
      <c r="N8" s="51"/>
      <c r="O8" s="52">
        <f>F8+I8+L8</f>
        <v>42</v>
      </c>
      <c r="P8" s="53">
        <f>H8+K8+N8</f>
        <v>24</v>
      </c>
      <c r="Q8" s="54">
        <f>IF(F8&gt;H8,1,0)+IF(I8&gt;K8,1,0)+IF(L8&gt;N8,1,0)</f>
        <v>2</v>
      </c>
      <c r="R8" s="55">
        <f>IF(H8&gt;F8,1,0)+IF(K8&gt;I8,1,0)+IF(N8&gt;L8,1,0)</f>
        <v>0</v>
      </c>
      <c r="S8" s="54">
        <f>IF(Q8&gt;R8,1,0)</f>
        <v>1</v>
      </c>
      <c r="T8" s="55">
        <f>IF(R8&gt;Q8,1,0)</f>
        <v>0</v>
      </c>
      <c r="U8"/>
    </row>
    <row r="9" spans="1:21" s="37" customFormat="1" ht="13.5">
      <c r="A9" s="34"/>
      <c r="B9" s="34"/>
      <c r="C9" s="56" t="s">
        <v>64</v>
      </c>
      <c r="D9" s="213" t="s">
        <v>142</v>
      </c>
      <c r="E9" s="57" t="s">
        <v>147</v>
      </c>
      <c r="F9" s="49">
        <v>10</v>
      </c>
      <c r="G9" s="49" t="s">
        <v>63</v>
      </c>
      <c r="H9" s="51">
        <v>21</v>
      </c>
      <c r="I9" s="49">
        <v>9</v>
      </c>
      <c r="J9" s="49" t="s">
        <v>63</v>
      </c>
      <c r="K9" s="51">
        <v>21</v>
      </c>
      <c r="L9" s="49"/>
      <c r="M9" s="49" t="s">
        <v>63</v>
      </c>
      <c r="N9" s="51"/>
      <c r="O9" s="52">
        <f>F9+I9+L9</f>
        <v>19</v>
      </c>
      <c r="P9" s="53">
        <f>H9+K9+N9</f>
        <v>42</v>
      </c>
      <c r="Q9" s="54">
        <f>IF(F9&gt;H9,1,0)+IF(I9&gt;K9,1,0)+IF(L9&gt;N9,1,0)</f>
        <v>0</v>
      </c>
      <c r="R9" s="55">
        <f>IF(H9&gt;F9,1,0)+IF(K9&gt;I9,1,0)+IF(N9&gt;L9,1,0)</f>
        <v>2</v>
      </c>
      <c r="S9" s="54">
        <f>IF(Q9&gt;R9,1,0)</f>
        <v>0</v>
      </c>
      <c r="T9" s="55">
        <f>IF(R9&gt;Q9,1,0)</f>
        <v>1</v>
      </c>
      <c r="U9"/>
    </row>
    <row r="10" spans="1:21" s="37" customFormat="1" ht="13.5">
      <c r="A10" s="34"/>
      <c r="B10" s="34"/>
      <c r="C10" s="56" t="s">
        <v>65</v>
      </c>
      <c r="D10" s="213" t="s">
        <v>143</v>
      </c>
      <c r="E10" s="48" t="s">
        <v>148</v>
      </c>
      <c r="F10" s="49">
        <v>21</v>
      </c>
      <c r="G10" s="49" t="s">
        <v>63</v>
      </c>
      <c r="H10" s="51">
        <v>12</v>
      </c>
      <c r="I10" s="49">
        <v>21</v>
      </c>
      <c r="J10" s="49" t="s">
        <v>63</v>
      </c>
      <c r="K10" s="51">
        <v>19</v>
      </c>
      <c r="L10" s="49"/>
      <c r="M10" s="49" t="s">
        <v>63</v>
      </c>
      <c r="N10" s="51"/>
      <c r="O10" s="52">
        <f>F10+I10+L10</f>
        <v>42</v>
      </c>
      <c r="P10" s="53">
        <f>H10+K10+N10</f>
        <v>31</v>
      </c>
      <c r="Q10" s="54">
        <f>IF(F10&gt;H10,1,0)+IF(I10&gt;K10,1,0)+IF(L10&gt;N10,1,0)</f>
        <v>2</v>
      </c>
      <c r="R10" s="55">
        <f>IF(H10&gt;F10,1,0)+IF(K10&gt;I10,1,0)+IF(N10&gt;L10,1,0)</f>
        <v>0</v>
      </c>
      <c r="S10" s="54">
        <f>IF(Q10&gt;R10,1,0)</f>
        <v>1</v>
      </c>
      <c r="T10" s="55">
        <f>IF(R10&gt;Q10,1,0)</f>
        <v>0</v>
      </c>
      <c r="U10"/>
    </row>
    <row r="11" spans="1:21" s="37" customFormat="1" ht="13.5">
      <c r="A11" s="34"/>
      <c r="B11" s="34"/>
      <c r="C11" s="56" t="s">
        <v>66</v>
      </c>
      <c r="D11" s="213" t="s">
        <v>144</v>
      </c>
      <c r="E11" s="57" t="s">
        <v>149</v>
      </c>
      <c r="F11" s="49">
        <v>9</v>
      </c>
      <c r="G11" s="49" t="s">
        <v>63</v>
      </c>
      <c r="H11" s="51">
        <v>21</v>
      </c>
      <c r="I11" s="49">
        <v>9</v>
      </c>
      <c r="J11" s="49" t="s">
        <v>63</v>
      </c>
      <c r="K11" s="51">
        <v>21</v>
      </c>
      <c r="L11" s="49"/>
      <c r="M11" s="49" t="s">
        <v>63</v>
      </c>
      <c r="N11" s="51"/>
      <c r="O11" s="52">
        <f>F11+I11+L11</f>
        <v>18</v>
      </c>
      <c r="P11" s="53">
        <f>H11+K11+N11</f>
        <v>42</v>
      </c>
      <c r="Q11" s="54">
        <f>IF(F11&gt;H11,1,0)+IF(I11&gt;K11,1,0)+IF(L11&gt;N11,1,0)</f>
        <v>0</v>
      </c>
      <c r="R11" s="55">
        <f>IF(H11&gt;F11,1,0)+IF(K11&gt;I11,1,0)+IF(N11&gt;L11,1,0)</f>
        <v>2</v>
      </c>
      <c r="S11" s="54">
        <f>IF(Q11&gt;R11,1,0)</f>
        <v>0</v>
      </c>
      <c r="T11" s="55">
        <f>IF(R11&gt;Q11,1,0)</f>
        <v>1</v>
      </c>
      <c r="U11"/>
    </row>
    <row r="12" spans="1:21" s="37" customFormat="1" ht="15" thickBot="1">
      <c r="A12" s="34"/>
      <c r="B12" s="34"/>
      <c r="C12" s="58" t="s">
        <v>67</v>
      </c>
      <c r="D12" s="214" t="s">
        <v>145</v>
      </c>
      <c r="E12" s="59" t="s">
        <v>150</v>
      </c>
      <c r="F12" s="60">
        <v>23</v>
      </c>
      <c r="G12" s="60" t="s">
        <v>63</v>
      </c>
      <c r="H12" s="61">
        <v>21</v>
      </c>
      <c r="I12" s="60">
        <v>21</v>
      </c>
      <c r="J12" s="60" t="s">
        <v>63</v>
      </c>
      <c r="K12" s="61">
        <v>17</v>
      </c>
      <c r="L12" s="60"/>
      <c r="M12" s="60" t="s">
        <v>63</v>
      </c>
      <c r="N12" s="61"/>
      <c r="O12" s="62">
        <f>F12+I12+L12</f>
        <v>44</v>
      </c>
      <c r="P12" s="63">
        <f>H12+K12+N12</f>
        <v>38</v>
      </c>
      <c r="Q12" s="64">
        <f>IF(F12&gt;H12,1,0)+IF(I12&gt;K12,1,0)+IF(L12&gt;N12,1,0)</f>
        <v>2</v>
      </c>
      <c r="R12" s="65">
        <f>IF(H12&gt;F12,1,0)+IF(K12&gt;I12,1,0)+IF(N12&gt;L12,1,0)</f>
        <v>0</v>
      </c>
      <c r="S12" s="64">
        <f>IF(Q12&gt;R12,1,0)</f>
        <v>1</v>
      </c>
      <c r="T12" s="65">
        <f>IF(R12&gt;Q12,1,0)</f>
        <v>0</v>
      </c>
      <c r="U12"/>
    </row>
    <row r="13" spans="1:21" s="46" customFormat="1" ht="15" thickTop="1">
      <c r="A13" s="34"/>
      <c r="B13" s="34"/>
      <c r="C13" s="66" t="s">
        <v>68</v>
      </c>
      <c r="D13" s="67">
        <f>IF(S13+T13=0,0,IF(S13=T13,2,IF(S13&gt;T13,3,1)))</f>
        <v>3</v>
      </c>
      <c r="E13" s="67">
        <f>IF(S13+T13=0,0,IF(S13=T13,2,IF(T13&gt;S13,3,1)))</f>
        <v>1</v>
      </c>
      <c r="F13" s="68"/>
      <c r="G13" s="69"/>
      <c r="H13" s="69"/>
      <c r="I13" s="69"/>
      <c r="J13" s="69"/>
      <c r="K13" s="69"/>
      <c r="L13" s="69"/>
      <c r="M13" s="69"/>
      <c r="N13" s="70"/>
      <c r="O13" s="71">
        <f aca="true" t="shared" si="0" ref="O13:T13">SUM(O8:O12)</f>
        <v>165</v>
      </c>
      <c r="P13" s="72">
        <f t="shared" si="0"/>
        <v>177</v>
      </c>
      <c r="Q13" s="72">
        <f t="shared" si="0"/>
        <v>6</v>
      </c>
      <c r="R13" s="72">
        <f t="shared" si="0"/>
        <v>4</v>
      </c>
      <c r="S13" s="72">
        <f t="shared" si="0"/>
        <v>3</v>
      </c>
      <c r="T13" s="72">
        <f t="shared" si="0"/>
        <v>2</v>
      </c>
      <c r="U13"/>
    </row>
    <row r="14" spans="1:21" s="78" customFormat="1" ht="13.5">
      <c r="A14" s="73"/>
      <c r="B14" s="73"/>
      <c r="C14" s="74" t="s">
        <v>69</v>
      </c>
      <c r="D14" s="367" t="str">
        <f>IF(D13+E13=0,0,IF(D13=E13,E6,IF(D13&gt;E13,D7,E7)))</f>
        <v>SKB Český Krumlov "A"</v>
      </c>
      <c r="E14" s="368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7"/>
      <c r="Q14" s="77"/>
      <c r="R14" s="77"/>
      <c r="S14" s="77"/>
      <c r="T14" s="77"/>
      <c r="U14"/>
    </row>
    <row r="15" spans="1:21" s="78" customFormat="1" ht="13.5">
      <c r="A15" s="73"/>
      <c r="B15" s="73"/>
      <c r="C15" s="79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7"/>
      <c r="Q15" s="77"/>
      <c r="R15" s="77"/>
      <c r="S15" s="77"/>
      <c r="T15" s="77"/>
      <c r="U15"/>
    </row>
    <row r="16" spans="1:20" ht="13.5">
      <c r="A16" s="36"/>
      <c r="B16" s="36"/>
      <c r="C16" s="37"/>
      <c r="D16" s="38"/>
      <c r="E16" s="39" t="s">
        <v>56</v>
      </c>
      <c r="F16" s="359" t="s">
        <v>57</v>
      </c>
      <c r="G16" s="360"/>
      <c r="H16" s="360"/>
      <c r="I16" s="360"/>
      <c r="J16" s="360"/>
      <c r="K16" s="360"/>
      <c r="L16" s="360"/>
      <c r="M16" s="360"/>
      <c r="N16" s="361"/>
      <c r="O16" s="362" t="s">
        <v>58</v>
      </c>
      <c r="P16" s="363"/>
      <c r="Q16" s="362" t="s">
        <v>59</v>
      </c>
      <c r="R16" s="363"/>
      <c r="S16" s="362" t="s">
        <v>60</v>
      </c>
      <c r="T16" s="363"/>
    </row>
    <row r="17" spans="1:20" ht="15" thickBot="1">
      <c r="A17" s="34"/>
      <c r="B17" s="34"/>
      <c r="C17" s="40" t="s">
        <v>61</v>
      </c>
      <c r="D17" s="41" t="str">
        <f>Tabulka_základní_část!B8</f>
        <v>SKB Český Krumlov "C"</v>
      </c>
      <c r="E17" s="41" t="str">
        <f>Tabulka_základní_část!B23</f>
        <v>SKB Český Krumlov "D"</v>
      </c>
      <c r="F17" s="42">
        <v>1</v>
      </c>
      <c r="G17" s="43"/>
      <c r="H17" s="43"/>
      <c r="I17" s="43">
        <v>2</v>
      </c>
      <c r="J17" s="43"/>
      <c r="K17" s="43"/>
      <c r="L17" s="43">
        <v>3</v>
      </c>
      <c r="M17" s="44"/>
      <c r="N17" s="45"/>
      <c r="O17" s="364"/>
      <c r="P17" s="365"/>
      <c r="Q17" s="364"/>
      <c r="R17" s="365"/>
      <c r="S17" s="364"/>
      <c r="T17" s="365"/>
    </row>
    <row r="18" spans="1:20" ht="15" thickTop="1">
      <c r="A18" s="34"/>
      <c r="B18" s="34"/>
      <c r="C18" s="47" t="s">
        <v>62</v>
      </c>
      <c r="D18" s="212" t="s">
        <v>151</v>
      </c>
      <c r="E18" s="48" t="s">
        <v>136</v>
      </c>
      <c r="F18" s="49">
        <v>21</v>
      </c>
      <c r="G18" s="50" t="s">
        <v>63</v>
      </c>
      <c r="H18" s="51">
        <v>7</v>
      </c>
      <c r="I18" s="49">
        <v>21</v>
      </c>
      <c r="J18" s="50" t="s">
        <v>63</v>
      </c>
      <c r="K18" s="51">
        <v>3</v>
      </c>
      <c r="L18" s="49"/>
      <c r="M18" s="50" t="s">
        <v>63</v>
      </c>
      <c r="N18" s="51"/>
      <c r="O18" s="52">
        <f>F18+I18+L18</f>
        <v>42</v>
      </c>
      <c r="P18" s="53">
        <f>H18+K18+N18</f>
        <v>10</v>
      </c>
      <c r="Q18" s="54">
        <f>IF(F18&gt;H18,1,0)+IF(I18&gt;K18,1,0)+IF(L18&gt;N18,1,0)</f>
        <v>2</v>
      </c>
      <c r="R18" s="55">
        <f>IF(H18&gt;F18,1,0)+IF(K18&gt;I18,1,0)+IF(N18&gt;L18,1,0)</f>
        <v>0</v>
      </c>
      <c r="S18" s="54">
        <f>IF(Q18&gt;R18,1,0)</f>
        <v>1</v>
      </c>
      <c r="T18" s="55">
        <f>IF(R18&gt;Q18,1,0)</f>
        <v>0</v>
      </c>
    </row>
    <row r="19" spans="1:20" ht="14.25">
      <c r="A19" s="34"/>
      <c r="B19" s="34"/>
      <c r="C19" s="56" t="s">
        <v>64</v>
      </c>
      <c r="D19" s="213" t="s">
        <v>152</v>
      </c>
      <c r="E19" s="57" t="s">
        <v>137</v>
      </c>
      <c r="F19" s="49">
        <v>21</v>
      </c>
      <c r="G19" s="49" t="s">
        <v>63</v>
      </c>
      <c r="H19" s="51">
        <v>7</v>
      </c>
      <c r="I19" s="49">
        <v>21</v>
      </c>
      <c r="J19" s="49" t="s">
        <v>63</v>
      </c>
      <c r="K19" s="51">
        <v>7</v>
      </c>
      <c r="L19" s="49"/>
      <c r="M19" s="49" t="s">
        <v>63</v>
      </c>
      <c r="N19" s="51"/>
      <c r="O19" s="52">
        <f>F19+I19+L19</f>
        <v>42</v>
      </c>
      <c r="P19" s="53">
        <f>H19+K19+N19</f>
        <v>14</v>
      </c>
      <c r="Q19" s="54">
        <f>IF(F19&gt;H19,1,0)+IF(I19&gt;K19,1,0)+IF(L19&gt;N19,1,0)</f>
        <v>2</v>
      </c>
      <c r="R19" s="55">
        <f>IF(H19&gt;F19,1,0)+IF(K19&gt;I19,1,0)+IF(N19&gt;L19,1,0)</f>
        <v>0</v>
      </c>
      <c r="S19" s="54">
        <f>IF(Q19&gt;R19,1,0)</f>
        <v>1</v>
      </c>
      <c r="T19" s="55">
        <f>IF(R19&gt;Q19,1,0)</f>
        <v>0</v>
      </c>
    </row>
    <row r="20" spans="1:20" ht="13.5">
      <c r="A20" s="34"/>
      <c r="B20" s="34"/>
      <c r="C20" s="56" t="s">
        <v>65</v>
      </c>
      <c r="D20" s="213" t="s">
        <v>153</v>
      </c>
      <c r="E20" s="48" t="s">
        <v>138</v>
      </c>
      <c r="F20" s="49">
        <v>21</v>
      </c>
      <c r="G20" s="49" t="s">
        <v>63</v>
      </c>
      <c r="H20" s="51">
        <v>8</v>
      </c>
      <c r="I20" s="49">
        <v>21</v>
      </c>
      <c r="J20" s="49" t="s">
        <v>63</v>
      </c>
      <c r="K20" s="51">
        <v>17</v>
      </c>
      <c r="L20" s="49"/>
      <c r="M20" s="49" t="s">
        <v>63</v>
      </c>
      <c r="N20" s="51"/>
      <c r="O20" s="52">
        <f>F20+I20+L20</f>
        <v>42</v>
      </c>
      <c r="P20" s="53">
        <f>H20+K20+N20</f>
        <v>25</v>
      </c>
      <c r="Q20" s="54">
        <f>IF(F20&gt;H20,1,0)+IF(I20&gt;K20,1,0)+IF(L20&gt;N20,1,0)</f>
        <v>2</v>
      </c>
      <c r="R20" s="55">
        <f>IF(H20&gt;F20,1,0)+IF(K20&gt;I20,1,0)+IF(N20&gt;L20,1,0)</f>
        <v>0</v>
      </c>
      <c r="S20" s="54">
        <f>IF(Q20&gt;R20,1,0)</f>
        <v>1</v>
      </c>
      <c r="T20" s="55">
        <f>IF(R20&gt;Q20,1,0)</f>
        <v>0</v>
      </c>
    </row>
    <row r="21" spans="1:20" ht="13.5">
      <c r="A21" s="34"/>
      <c r="B21" s="34"/>
      <c r="C21" s="56" t="s">
        <v>66</v>
      </c>
      <c r="D21" s="213" t="s">
        <v>154</v>
      </c>
      <c r="E21" s="57" t="s">
        <v>139</v>
      </c>
      <c r="F21" s="49">
        <v>21</v>
      </c>
      <c r="G21" s="49" t="s">
        <v>63</v>
      </c>
      <c r="H21" s="51">
        <v>5</v>
      </c>
      <c r="I21" s="49">
        <v>21</v>
      </c>
      <c r="J21" s="49" t="s">
        <v>63</v>
      </c>
      <c r="K21" s="51">
        <v>9</v>
      </c>
      <c r="L21" s="49"/>
      <c r="M21" s="49" t="s">
        <v>63</v>
      </c>
      <c r="N21" s="51"/>
      <c r="O21" s="52">
        <f>F21+I21+L21</f>
        <v>42</v>
      </c>
      <c r="P21" s="53">
        <f>H21+K21+N21</f>
        <v>14</v>
      </c>
      <c r="Q21" s="54">
        <f>IF(F21&gt;H21,1,0)+IF(I21&gt;K21,1,0)+IF(L21&gt;N21,1,0)</f>
        <v>2</v>
      </c>
      <c r="R21" s="55">
        <f>IF(H21&gt;F21,1,0)+IF(K21&gt;I21,1,0)+IF(N21&gt;L21,1,0)</f>
        <v>0</v>
      </c>
      <c r="S21" s="54">
        <f>IF(Q21&gt;R21,1,0)</f>
        <v>1</v>
      </c>
      <c r="T21" s="55">
        <f>IF(R21&gt;Q21,1,0)</f>
        <v>0</v>
      </c>
    </row>
    <row r="22" spans="1:20" ht="15" thickBot="1">
      <c r="A22" s="34"/>
      <c r="B22" s="34"/>
      <c r="C22" s="58" t="s">
        <v>67</v>
      </c>
      <c r="D22" s="214" t="s">
        <v>155</v>
      </c>
      <c r="E22" s="59" t="s">
        <v>140</v>
      </c>
      <c r="F22" s="60">
        <v>21</v>
      </c>
      <c r="G22" s="60" t="s">
        <v>63</v>
      </c>
      <c r="H22" s="61">
        <v>7</v>
      </c>
      <c r="I22" s="60">
        <v>21</v>
      </c>
      <c r="J22" s="60" t="s">
        <v>63</v>
      </c>
      <c r="K22" s="61">
        <v>8</v>
      </c>
      <c r="L22" s="60"/>
      <c r="M22" s="60" t="s">
        <v>63</v>
      </c>
      <c r="N22" s="61"/>
      <c r="O22" s="62">
        <f>F22+I22+L22</f>
        <v>42</v>
      </c>
      <c r="P22" s="63">
        <f>H22+K22+N22</f>
        <v>15</v>
      </c>
      <c r="Q22" s="64">
        <f>IF(F22&gt;H22,1,0)+IF(I22&gt;K22,1,0)+IF(L22&gt;N22,1,0)</f>
        <v>2</v>
      </c>
      <c r="R22" s="65">
        <f>IF(H22&gt;F22,1,0)+IF(K22&gt;I22,1,0)+IF(N22&gt;L22,1,0)</f>
        <v>0</v>
      </c>
      <c r="S22" s="64">
        <f>IF(Q22&gt;R22,1,0)</f>
        <v>1</v>
      </c>
      <c r="T22" s="65">
        <f>IF(R22&gt;Q22,1,0)</f>
        <v>0</v>
      </c>
    </row>
    <row r="23" spans="1:20" ht="15" thickTop="1">
      <c r="A23" s="34"/>
      <c r="B23" s="34"/>
      <c r="C23" s="66" t="s">
        <v>68</v>
      </c>
      <c r="D23" s="67">
        <f>IF(S23+T23=0,0,IF(S23=T23,2,IF(S23&gt;T23,3,1)))</f>
        <v>3</v>
      </c>
      <c r="E23" s="67">
        <f>IF(S23+T23=0,0,IF(S23=T23,2,IF(T23&gt;S23,3,1)))</f>
        <v>1</v>
      </c>
      <c r="F23" s="68"/>
      <c r="G23" s="69"/>
      <c r="H23" s="69"/>
      <c r="I23" s="69"/>
      <c r="J23" s="69"/>
      <c r="K23" s="69"/>
      <c r="L23" s="69"/>
      <c r="M23" s="69"/>
      <c r="N23" s="70"/>
      <c r="O23" s="71">
        <f aca="true" t="shared" si="1" ref="O23:T23">SUM(O18:O22)</f>
        <v>210</v>
      </c>
      <c r="P23" s="72">
        <f t="shared" si="1"/>
        <v>78</v>
      </c>
      <c r="Q23" s="72">
        <f t="shared" si="1"/>
        <v>10</v>
      </c>
      <c r="R23" s="72">
        <f t="shared" si="1"/>
        <v>0</v>
      </c>
      <c r="S23" s="72">
        <f t="shared" si="1"/>
        <v>5</v>
      </c>
      <c r="T23" s="72">
        <f t="shared" si="1"/>
        <v>0</v>
      </c>
    </row>
    <row r="24" spans="1:20" ht="13.5">
      <c r="A24" s="73"/>
      <c r="B24" s="73"/>
      <c r="C24" s="74" t="s">
        <v>69</v>
      </c>
      <c r="D24" s="367" t="str">
        <f>IF(D23+E23=0,0,IF(D23=E23,E16,IF(D23&gt;E23,D17,E17)))</f>
        <v>SKB Český Krumlov "C"</v>
      </c>
      <c r="E24" s="368"/>
      <c r="F24" s="75"/>
      <c r="G24" s="75"/>
      <c r="H24" s="75"/>
      <c r="I24" s="75"/>
      <c r="J24" s="75"/>
      <c r="K24" s="75"/>
      <c r="L24" s="75"/>
      <c r="M24" s="75"/>
      <c r="N24" s="75"/>
      <c r="O24" s="76"/>
      <c r="P24" s="77"/>
      <c r="Q24" s="77"/>
      <c r="R24" s="77"/>
      <c r="S24" s="77"/>
      <c r="T24" s="77"/>
    </row>
    <row r="25" spans="1:14" ht="12.75">
      <c r="A25" s="80"/>
      <c r="B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20" ht="13.5">
      <c r="A26" s="36"/>
      <c r="B26" s="36"/>
      <c r="C26" s="37"/>
      <c r="D26" s="38"/>
      <c r="E26" s="39" t="s">
        <v>56</v>
      </c>
      <c r="F26" s="359" t="s">
        <v>57</v>
      </c>
      <c r="G26" s="360"/>
      <c r="H26" s="360"/>
      <c r="I26" s="360"/>
      <c r="J26" s="360"/>
      <c r="K26" s="360"/>
      <c r="L26" s="360"/>
      <c r="M26" s="360"/>
      <c r="N26" s="361"/>
      <c r="O26" s="362" t="s">
        <v>58</v>
      </c>
      <c r="P26" s="363"/>
      <c r="Q26" s="362" t="s">
        <v>59</v>
      </c>
      <c r="R26" s="363"/>
      <c r="S26" s="362" t="s">
        <v>60</v>
      </c>
      <c r="T26" s="363"/>
    </row>
    <row r="27" spans="1:20" ht="15" thickBot="1">
      <c r="A27" s="34"/>
      <c r="B27" s="34"/>
      <c r="C27" s="40" t="s">
        <v>61</v>
      </c>
      <c r="D27" s="41" t="str">
        <f>Tabulka_základní_část!B11</f>
        <v>Sokol České Budějovice "A"</v>
      </c>
      <c r="E27" s="41" t="str">
        <f>Tabulka_základní_část!B20</f>
        <v>Sokol České Budějovice "B"</v>
      </c>
      <c r="F27" s="42">
        <v>1</v>
      </c>
      <c r="G27" s="43"/>
      <c r="H27" s="43"/>
      <c r="I27" s="43">
        <v>2</v>
      </c>
      <c r="J27" s="43"/>
      <c r="K27" s="43"/>
      <c r="L27" s="43">
        <v>3</v>
      </c>
      <c r="M27" s="44"/>
      <c r="N27" s="45"/>
      <c r="O27" s="364"/>
      <c r="P27" s="365"/>
      <c r="Q27" s="364"/>
      <c r="R27" s="365"/>
      <c r="S27" s="364"/>
      <c r="T27" s="365"/>
    </row>
    <row r="28" spans="1:20" ht="15" thickTop="1">
      <c r="A28" s="34"/>
      <c r="B28" s="34"/>
      <c r="C28" s="47" t="s">
        <v>62</v>
      </c>
      <c r="D28" s="213" t="s">
        <v>118</v>
      </c>
      <c r="E28" s="48" t="s">
        <v>133</v>
      </c>
      <c r="F28" s="49">
        <v>21</v>
      </c>
      <c r="G28" s="49" t="s">
        <v>63</v>
      </c>
      <c r="H28" s="51">
        <v>17</v>
      </c>
      <c r="I28" s="49">
        <v>17</v>
      </c>
      <c r="J28" s="49" t="s">
        <v>63</v>
      </c>
      <c r="K28" s="51">
        <v>21</v>
      </c>
      <c r="L28" s="49">
        <v>15</v>
      </c>
      <c r="M28" s="49" t="s">
        <v>63</v>
      </c>
      <c r="N28" s="51">
        <v>21</v>
      </c>
      <c r="O28" s="52">
        <f>F28+I28+L28</f>
        <v>53</v>
      </c>
      <c r="P28" s="53">
        <f>H28+K28+N28</f>
        <v>59</v>
      </c>
      <c r="Q28" s="54">
        <f>IF(F28&gt;H28,1,0)+IF(I28&gt;K28,1,0)+IF(L28&gt;N28,1,0)</f>
        <v>1</v>
      </c>
      <c r="R28" s="55">
        <f>IF(H28&gt;F28,1,0)+IF(K28&gt;I28,1,0)+IF(N28&gt;L28,1,0)</f>
        <v>2</v>
      </c>
      <c r="S28" s="54">
        <f>IF(Q28&gt;R28,1,0)</f>
        <v>0</v>
      </c>
      <c r="T28" s="55">
        <f>IF(R28&gt;Q28,1,0)</f>
        <v>1</v>
      </c>
    </row>
    <row r="29" spans="1:20" ht="15" thickBot="1">
      <c r="A29" s="34"/>
      <c r="B29" s="34"/>
      <c r="C29" s="56" t="s">
        <v>64</v>
      </c>
      <c r="D29" s="213" t="s">
        <v>117</v>
      </c>
      <c r="E29" s="57" t="s">
        <v>132</v>
      </c>
      <c r="F29" s="49">
        <v>21</v>
      </c>
      <c r="G29" s="49" t="s">
        <v>63</v>
      </c>
      <c r="H29" s="51">
        <v>11</v>
      </c>
      <c r="I29" s="49">
        <v>21</v>
      </c>
      <c r="J29" s="49" t="s">
        <v>63</v>
      </c>
      <c r="K29" s="51">
        <v>14</v>
      </c>
      <c r="L29" s="49"/>
      <c r="M29" s="49" t="s">
        <v>63</v>
      </c>
      <c r="N29" s="51"/>
      <c r="O29" s="52">
        <f>F29+I29+L29</f>
        <v>42</v>
      </c>
      <c r="P29" s="53">
        <f>H29+K29+N29</f>
        <v>25</v>
      </c>
      <c r="Q29" s="54">
        <f>IF(F29&gt;H29,1,0)+IF(I29&gt;K29,1,0)+IF(L29&gt;N29,1,0)</f>
        <v>2</v>
      </c>
      <c r="R29" s="55">
        <f>IF(H29&gt;F29,1,0)+IF(K29&gt;I29,1,0)+IF(N29&gt;L29,1,0)</f>
        <v>0</v>
      </c>
      <c r="S29" s="54">
        <f>IF(Q29&gt;R29,1,0)</f>
        <v>1</v>
      </c>
      <c r="T29" s="55">
        <f>IF(R29&gt;Q29,1,0)</f>
        <v>0</v>
      </c>
    </row>
    <row r="30" spans="1:20" ht="15" thickTop="1">
      <c r="A30" s="34"/>
      <c r="B30" s="34"/>
      <c r="C30" s="56" t="s">
        <v>65</v>
      </c>
      <c r="D30" s="212" t="s">
        <v>116</v>
      </c>
      <c r="E30" s="48" t="s">
        <v>131</v>
      </c>
      <c r="F30" s="49">
        <v>21</v>
      </c>
      <c r="G30" s="50" t="s">
        <v>63</v>
      </c>
      <c r="H30" s="51">
        <v>6</v>
      </c>
      <c r="I30" s="49">
        <v>21</v>
      </c>
      <c r="J30" s="50" t="s">
        <v>63</v>
      </c>
      <c r="K30" s="51">
        <v>6</v>
      </c>
      <c r="L30" s="49" t="s">
        <v>177</v>
      </c>
      <c r="M30" s="49" t="s">
        <v>63</v>
      </c>
      <c r="N30" s="51" t="s">
        <v>177</v>
      </c>
      <c r="O30" s="52">
        <f>F30+I30</f>
        <v>42</v>
      </c>
      <c r="P30" s="53">
        <f>H30+K30</f>
        <v>12</v>
      </c>
      <c r="Q30" s="54">
        <f>IF(F30&gt;H30,1,0)+IF(I30&gt;K30,1,0)+IF(L30&gt;N30,1,0)</f>
        <v>2</v>
      </c>
      <c r="R30" s="55">
        <f>IF(H30&gt;F30,1,0)+IF(K30&gt;I30,1,0)+IF(N30&gt;L30,1,0)</f>
        <v>0</v>
      </c>
      <c r="S30" s="54">
        <f>IF(Q30&gt;R30,1,0)</f>
        <v>1</v>
      </c>
      <c r="T30" s="55">
        <f>IF(R30&gt;Q30,1,0)</f>
        <v>0</v>
      </c>
    </row>
    <row r="31" spans="1:20" ht="13.5">
      <c r="A31" s="34"/>
      <c r="B31" s="34"/>
      <c r="C31" s="56" t="s">
        <v>66</v>
      </c>
      <c r="D31" s="213" t="s">
        <v>119</v>
      </c>
      <c r="E31" s="57" t="s">
        <v>134</v>
      </c>
      <c r="F31" s="49">
        <v>18</v>
      </c>
      <c r="G31" s="49" t="s">
        <v>63</v>
      </c>
      <c r="H31" s="51">
        <v>21</v>
      </c>
      <c r="I31" s="49">
        <v>8</v>
      </c>
      <c r="J31" s="49" t="s">
        <v>63</v>
      </c>
      <c r="K31" s="51">
        <v>21</v>
      </c>
      <c r="L31" s="49"/>
      <c r="M31" s="49" t="s">
        <v>63</v>
      </c>
      <c r="N31" s="51"/>
      <c r="O31" s="52">
        <f>F31+I31+L31</f>
        <v>26</v>
      </c>
      <c r="P31" s="53">
        <f>H31+K31+N31</f>
        <v>42</v>
      </c>
      <c r="Q31" s="54">
        <f>IF(F31&gt;H31,1,0)+IF(I31&gt;K31,1,0)+IF(L31&gt;N31,1,0)</f>
        <v>0</v>
      </c>
      <c r="R31" s="55">
        <f>IF(H31&gt;F31,1,0)+IF(K31&gt;I31,1,0)+IF(N31&gt;L31,1,0)</f>
        <v>2</v>
      </c>
      <c r="S31" s="54">
        <f>IF(Q31&gt;R31,1,0)</f>
        <v>0</v>
      </c>
      <c r="T31" s="55">
        <f>IF(R31&gt;Q31,1,0)</f>
        <v>1</v>
      </c>
    </row>
    <row r="32" spans="1:20" ht="15" thickBot="1">
      <c r="A32" s="34"/>
      <c r="B32" s="34"/>
      <c r="C32" s="58" t="s">
        <v>67</v>
      </c>
      <c r="D32" s="214" t="s">
        <v>120</v>
      </c>
      <c r="E32" s="59" t="s">
        <v>135</v>
      </c>
      <c r="F32" s="60">
        <v>21</v>
      </c>
      <c r="G32" s="60" t="s">
        <v>63</v>
      </c>
      <c r="H32" s="61">
        <v>16</v>
      </c>
      <c r="I32" s="60">
        <v>21</v>
      </c>
      <c r="J32" s="60" t="s">
        <v>63</v>
      </c>
      <c r="K32" s="61">
        <v>8</v>
      </c>
      <c r="L32" s="60"/>
      <c r="M32" s="60" t="s">
        <v>63</v>
      </c>
      <c r="N32" s="61"/>
      <c r="O32" s="62">
        <f>F32+I32+L32</f>
        <v>42</v>
      </c>
      <c r="P32" s="63">
        <f>H32+K32+N32</f>
        <v>24</v>
      </c>
      <c r="Q32" s="64">
        <f>IF(F32&gt;H32,1,0)+IF(I32&gt;K32,1,0)+IF(L32&gt;N32,1,0)</f>
        <v>2</v>
      </c>
      <c r="R32" s="65">
        <f>IF(H32&gt;F32,1,0)+IF(K32&gt;I32,1,0)+IF(N32&gt;L32,1,0)</f>
        <v>0</v>
      </c>
      <c r="S32" s="64">
        <f>IF(Q32&gt;R32,1,0)</f>
        <v>1</v>
      </c>
      <c r="T32" s="65">
        <f>IF(R32&gt;Q32,1,0)</f>
        <v>0</v>
      </c>
    </row>
    <row r="33" spans="1:20" ht="15" thickTop="1">
      <c r="A33" s="34"/>
      <c r="B33" s="34"/>
      <c r="C33" s="66" t="s">
        <v>68</v>
      </c>
      <c r="D33" s="67">
        <f>IF(S33+T33=0,0,IF(S33=T33,2,IF(S33&gt;T33,3,1)))</f>
        <v>3</v>
      </c>
      <c r="E33" s="67">
        <f>IF(S33+T33=0,0,IF(S33=T33,2,IF(T33&gt;S33,3,1)))</f>
        <v>1</v>
      </c>
      <c r="F33" s="68"/>
      <c r="G33" s="69"/>
      <c r="H33" s="69"/>
      <c r="I33" s="69"/>
      <c r="J33" s="69"/>
      <c r="K33" s="69"/>
      <c r="L33" s="69"/>
      <c r="M33" s="69"/>
      <c r="N33" s="70"/>
      <c r="O33" s="71">
        <f aca="true" t="shared" si="2" ref="O33:T33">SUM(O28:O32)</f>
        <v>205</v>
      </c>
      <c r="P33" s="72">
        <f t="shared" si="2"/>
        <v>162</v>
      </c>
      <c r="Q33" s="72">
        <f t="shared" si="2"/>
        <v>7</v>
      </c>
      <c r="R33" s="72">
        <f t="shared" si="2"/>
        <v>4</v>
      </c>
      <c r="S33" s="72">
        <f t="shared" si="2"/>
        <v>3</v>
      </c>
      <c r="T33" s="72">
        <f t="shared" si="2"/>
        <v>2</v>
      </c>
    </row>
    <row r="34" spans="1:20" ht="13.5">
      <c r="A34" s="73"/>
      <c r="B34" s="73"/>
      <c r="C34" s="74" t="s">
        <v>69</v>
      </c>
      <c r="D34" s="367" t="str">
        <f>IF(D33+E33=0,0,IF(D33=E33,E26,IF(D33&gt;E33,D27,E27)))</f>
        <v>Sokol České Budějovice "A"</v>
      </c>
      <c r="E34" s="368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7"/>
      <c r="Q34" s="77"/>
      <c r="R34" s="77"/>
      <c r="S34" s="77"/>
      <c r="T34" s="77"/>
    </row>
    <row r="35" spans="1:14" ht="12.75">
      <c r="A35" s="80"/>
      <c r="B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20" ht="13.5" hidden="1">
      <c r="A36" s="36"/>
      <c r="B36" s="36"/>
      <c r="C36" s="37"/>
      <c r="D36" s="38"/>
      <c r="E36" s="39" t="s">
        <v>56</v>
      </c>
      <c r="F36" s="359" t="s">
        <v>57</v>
      </c>
      <c r="G36" s="360"/>
      <c r="H36" s="360"/>
      <c r="I36" s="360"/>
      <c r="J36" s="360"/>
      <c r="K36" s="360"/>
      <c r="L36" s="360"/>
      <c r="M36" s="360"/>
      <c r="N36" s="361"/>
      <c r="O36" s="362" t="s">
        <v>58</v>
      </c>
      <c r="P36" s="363"/>
      <c r="Q36" s="362" t="s">
        <v>59</v>
      </c>
      <c r="R36" s="363"/>
      <c r="S36" s="362" t="s">
        <v>60</v>
      </c>
      <c r="T36" s="363"/>
    </row>
    <row r="37" spans="1:20" ht="15" hidden="1" thickBot="1">
      <c r="A37" s="34">
        <v>4</v>
      </c>
      <c r="B37" s="34"/>
      <c r="C37" s="40" t="s">
        <v>61</v>
      </c>
      <c r="D37" s="41" t="str">
        <f>VLOOKUP(A37,'[1]Systém'!$P$5:$Q$14,2,FALSE)</f>
        <v>SK Badminton Tábor - družstvo odstoupilo</v>
      </c>
      <c r="E37" s="41" t="e">
        <f>VLOOKUP(B37,'[1]Systém'!$P$5:$Q$14,2,FALSE)</f>
        <v>#N/A</v>
      </c>
      <c r="F37" s="42">
        <v>1</v>
      </c>
      <c r="G37" s="43"/>
      <c r="H37" s="43"/>
      <c r="I37" s="43">
        <v>2</v>
      </c>
      <c r="J37" s="43"/>
      <c r="K37" s="43"/>
      <c r="L37" s="43">
        <v>3</v>
      </c>
      <c r="M37" s="44"/>
      <c r="N37" s="45"/>
      <c r="O37" s="364"/>
      <c r="P37" s="365"/>
      <c r="Q37" s="364"/>
      <c r="R37" s="365"/>
      <c r="S37" s="364"/>
      <c r="T37" s="365"/>
    </row>
    <row r="38" spans="1:20" ht="15" hidden="1" thickTop="1">
      <c r="A38" s="34"/>
      <c r="B38" s="34"/>
      <c r="C38" s="47" t="s">
        <v>62</v>
      </c>
      <c r="D38" s="48"/>
      <c r="E38" s="48"/>
      <c r="F38" s="49"/>
      <c r="G38" s="50" t="s">
        <v>63</v>
      </c>
      <c r="H38" s="51"/>
      <c r="I38" s="49"/>
      <c r="J38" s="50" t="s">
        <v>63</v>
      </c>
      <c r="K38" s="51"/>
      <c r="L38" s="49"/>
      <c r="M38" s="50" t="s">
        <v>63</v>
      </c>
      <c r="N38" s="51"/>
      <c r="O38" s="52">
        <f>F38+I38+L38</f>
        <v>0</v>
      </c>
      <c r="P38" s="53">
        <f>H38+K38+N38</f>
        <v>0</v>
      </c>
      <c r="Q38" s="54">
        <f>IF(F38&gt;H38,1,0)+IF(I38&gt;K38,1,0)+IF(L38&gt;N38,1,0)</f>
        <v>0</v>
      </c>
      <c r="R38" s="55">
        <f>IF(H38&gt;F38,1,0)+IF(K38&gt;I38,1,0)+IF(N38&gt;L38,1,0)</f>
        <v>0</v>
      </c>
      <c r="S38" s="54">
        <f>IF(Q38&gt;R38,1,0)</f>
        <v>0</v>
      </c>
      <c r="T38" s="55">
        <f>IF(R38&gt;Q38,1,0)</f>
        <v>0</v>
      </c>
    </row>
    <row r="39" spans="1:20" ht="13.5" hidden="1">
      <c r="A39" s="34"/>
      <c r="B39" s="34"/>
      <c r="C39" s="56" t="s">
        <v>64</v>
      </c>
      <c r="D39" s="57"/>
      <c r="E39" s="57"/>
      <c r="F39" s="49"/>
      <c r="G39" s="49" t="s">
        <v>63</v>
      </c>
      <c r="H39" s="51"/>
      <c r="I39" s="49"/>
      <c r="J39" s="49" t="s">
        <v>63</v>
      </c>
      <c r="K39" s="51"/>
      <c r="L39" s="49"/>
      <c r="M39" s="49" t="s">
        <v>63</v>
      </c>
      <c r="N39" s="51"/>
      <c r="O39" s="52">
        <f>F39+I39+L39</f>
        <v>0</v>
      </c>
      <c r="P39" s="53">
        <f>H39+K39+N39</f>
        <v>0</v>
      </c>
      <c r="Q39" s="54">
        <f>IF(F39&gt;H39,1,0)+IF(I39&gt;K39,1,0)+IF(L39&gt;N39,1,0)</f>
        <v>0</v>
      </c>
      <c r="R39" s="55">
        <f>IF(H39&gt;F39,1,0)+IF(K39&gt;I39,1,0)+IF(N39&gt;L39,1,0)</f>
        <v>0</v>
      </c>
      <c r="S39" s="54">
        <f>IF(Q39&gt;R39,1,0)</f>
        <v>0</v>
      </c>
      <c r="T39" s="55">
        <f>IF(R39&gt;Q39,1,0)</f>
        <v>0</v>
      </c>
    </row>
    <row r="40" spans="1:20" ht="13.5" hidden="1">
      <c r="A40" s="34"/>
      <c r="B40" s="34"/>
      <c r="C40" s="56" t="s">
        <v>65</v>
      </c>
      <c r="D40" s="57"/>
      <c r="E40" s="48"/>
      <c r="F40" s="49"/>
      <c r="G40" s="49" t="s">
        <v>63</v>
      </c>
      <c r="H40" s="51"/>
      <c r="I40" s="49"/>
      <c r="J40" s="49" t="s">
        <v>63</v>
      </c>
      <c r="K40" s="51"/>
      <c r="L40" s="49"/>
      <c r="M40" s="49" t="s">
        <v>63</v>
      </c>
      <c r="N40" s="51"/>
      <c r="O40" s="52">
        <f>F40+I40+L40</f>
        <v>0</v>
      </c>
      <c r="P40" s="53">
        <f>H40+K40+N40</f>
        <v>0</v>
      </c>
      <c r="Q40" s="54">
        <f>IF(F40&gt;H40,1,0)+IF(I40&gt;K40,1,0)+IF(L40&gt;N40,1,0)</f>
        <v>0</v>
      </c>
      <c r="R40" s="55">
        <f>IF(H40&gt;F40,1,0)+IF(K40&gt;I40,1,0)+IF(N40&gt;L40,1,0)</f>
        <v>0</v>
      </c>
      <c r="S40" s="54">
        <f>IF(Q40&gt;R40,1,0)</f>
        <v>0</v>
      </c>
      <c r="T40" s="55">
        <f>IF(R40&gt;Q40,1,0)</f>
        <v>0</v>
      </c>
    </row>
    <row r="41" spans="1:20" ht="13.5" hidden="1">
      <c r="A41" s="34"/>
      <c r="B41" s="34"/>
      <c r="C41" s="56" t="s">
        <v>66</v>
      </c>
      <c r="D41" s="57"/>
      <c r="E41" s="57"/>
      <c r="F41" s="49"/>
      <c r="G41" s="49" t="s">
        <v>63</v>
      </c>
      <c r="H41" s="51"/>
      <c r="I41" s="49"/>
      <c r="J41" s="49" t="s">
        <v>63</v>
      </c>
      <c r="K41" s="51"/>
      <c r="L41" s="49"/>
      <c r="M41" s="49" t="s">
        <v>63</v>
      </c>
      <c r="N41" s="51"/>
      <c r="O41" s="52">
        <f>F41+I41+L41</f>
        <v>0</v>
      </c>
      <c r="P41" s="53">
        <f>H41+K41+N41</f>
        <v>0</v>
      </c>
      <c r="Q41" s="54">
        <f>IF(F41&gt;H41,1,0)+IF(I41&gt;K41,1,0)+IF(L41&gt;N41,1,0)</f>
        <v>0</v>
      </c>
      <c r="R41" s="55">
        <f>IF(H41&gt;F41,1,0)+IF(K41&gt;I41,1,0)+IF(N41&gt;L41,1,0)</f>
        <v>0</v>
      </c>
      <c r="S41" s="54">
        <f>IF(Q41&gt;R41,1,0)</f>
        <v>0</v>
      </c>
      <c r="T41" s="55">
        <f>IF(R41&gt;Q41,1,0)</f>
        <v>0</v>
      </c>
    </row>
    <row r="42" spans="1:20" ht="15" hidden="1" thickBot="1">
      <c r="A42" s="34"/>
      <c r="B42" s="34"/>
      <c r="C42" s="58" t="s">
        <v>67</v>
      </c>
      <c r="D42" s="59"/>
      <c r="E42" s="59"/>
      <c r="F42" s="60"/>
      <c r="G42" s="60" t="s">
        <v>63</v>
      </c>
      <c r="H42" s="61"/>
      <c r="I42" s="60"/>
      <c r="J42" s="60" t="s">
        <v>63</v>
      </c>
      <c r="K42" s="61"/>
      <c r="L42" s="60"/>
      <c r="M42" s="60" t="s">
        <v>63</v>
      </c>
      <c r="N42" s="61"/>
      <c r="O42" s="62">
        <f>F42+I42+L42</f>
        <v>0</v>
      </c>
      <c r="P42" s="63">
        <f>H42+K42+N42</f>
        <v>0</v>
      </c>
      <c r="Q42" s="64">
        <f>IF(F42&gt;H42,1,0)+IF(I42&gt;K42,1,0)+IF(L42&gt;N42,1,0)</f>
        <v>0</v>
      </c>
      <c r="R42" s="65">
        <f>IF(H42&gt;F42,1,0)+IF(K42&gt;I42,1,0)+IF(N42&gt;L42,1,0)</f>
        <v>0</v>
      </c>
      <c r="S42" s="64">
        <f>IF(Q42&gt;R42,1,0)</f>
        <v>0</v>
      </c>
      <c r="T42" s="65">
        <f>IF(R42&gt;Q42,1,0)</f>
        <v>0</v>
      </c>
    </row>
    <row r="43" spans="1:20" ht="13.5" hidden="1">
      <c r="A43" s="34"/>
      <c r="B43" s="34"/>
      <c r="C43" s="66" t="s">
        <v>68</v>
      </c>
      <c r="D43" s="67">
        <f>IF(S43+T43=0,0,IF(S43=T43,2,IF(S43&gt;T43,3,1)))</f>
        <v>0</v>
      </c>
      <c r="E43" s="67">
        <f>IF(S43+T43=0,0,IF(S43=T43,2,IF(T43&gt;S43,3,1)))</f>
        <v>0</v>
      </c>
      <c r="F43" s="68"/>
      <c r="G43" s="69"/>
      <c r="H43" s="69"/>
      <c r="I43" s="69"/>
      <c r="J43" s="69"/>
      <c r="K43" s="69"/>
      <c r="L43" s="69"/>
      <c r="M43" s="69"/>
      <c r="N43" s="70"/>
      <c r="O43" s="71">
        <f aca="true" t="shared" si="3" ref="O43:T43">SUM(O38:O42)</f>
        <v>0</v>
      </c>
      <c r="P43" s="72">
        <f t="shared" si="3"/>
        <v>0</v>
      </c>
      <c r="Q43" s="72">
        <f t="shared" si="3"/>
        <v>0</v>
      </c>
      <c r="R43" s="72">
        <f t="shared" si="3"/>
        <v>0</v>
      </c>
      <c r="S43" s="72">
        <f t="shared" si="3"/>
        <v>0</v>
      </c>
      <c r="T43" s="72">
        <f t="shared" si="3"/>
        <v>0</v>
      </c>
    </row>
    <row r="44" spans="1:20" ht="13.5" hidden="1">
      <c r="A44" s="73"/>
      <c r="B44" s="73"/>
      <c r="C44" s="74" t="s">
        <v>69</v>
      </c>
      <c r="D44" s="367">
        <f>IF(D43+E43=0,0,IF(D43=E43,E36,IF(D43&gt;E43,D37,E37)))</f>
        <v>0</v>
      </c>
      <c r="E44" s="368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7"/>
      <c r="Q44" s="77"/>
      <c r="R44" s="77"/>
      <c r="S44" s="77"/>
      <c r="T44" s="77"/>
    </row>
    <row r="45" spans="1:14" ht="12.75" hidden="1">
      <c r="A45" s="80"/>
      <c r="B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20" ht="15" customHeight="1">
      <c r="A46" s="36"/>
      <c r="B46" s="36"/>
      <c r="C46" s="37"/>
      <c r="D46" s="38"/>
      <c r="E46" s="39" t="s">
        <v>56</v>
      </c>
      <c r="F46" s="359" t="s">
        <v>57</v>
      </c>
      <c r="G46" s="360"/>
      <c r="H46" s="360"/>
      <c r="I46" s="360"/>
      <c r="J46" s="360"/>
      <c r="K46" s="360"/>
      <c r="L46" s="360"/>
      <c r="M46" s="360"/>
      <c r="N46" s="361"/>
      <c r="O46" s="362" t="s">
        <v>58</v>
      </c>
      <c r="P46" s="363"/>
      <c r="Q46" s="362" t="s">
        <v>59</v>
      </c>
      <c r="R46" s="363"/>
      <c r="S46" s="362" t="s">
        <v>60</v>
      </c>
      <c r="T46" s="363"/>
    </row>
    <row r="47" spans="1:20" ht="15" thickBot="1">
      <c r="A47" s="34"/>
      <c r="B47" s="34"/>
      <c r="C47" s="40" t="s">
        <v>61</v>
      </c>
      <c r="D47" s="41" t="str">
        <f>Tabulka_základní_část!B14</f>
        <v>Sokol Vodňany</v>
      </c>
      <c r="E47" s="41" t="str">
        <f>Tabulka_základní_část!B17</f>
        <v>SK Dobrá Voda</v>
      </c>
      <c r="F47" s="42">
        <v>1</v>
      </c>
      <c r="G47" s="43"/>
      <c r="H47" s="43"/>
      <c r="I47" s="43">
        <v>2</v>
      </c>
      <c r="J47" s="43"/>
      <c r="K47" s="43"/>
      <c r="L47" s="43">
        <v>3</v>
      </c>
      <c r="M47" s="44"/>
      <c r="N47" s="45"/>
      <c r="O47" s="364"/>
      <c r="P47" s="365"/>
      <c r="Q47" s="364"/>
      <c r="R47" s="365"/>
      <c r="S47" s="364"/>
      <c r="T47" s="365"/>
    </row>
    <row r="48" spans="1:20" ht="15" thickTop="1">
      <c r="A48" s="34"/>
      <c r="B48" s="34"/>
      <c r="C48" s="47" t="s">
        <v>62</v>
      </c>
      <c r="D48" s="212" t="s">
        <v>121</v>
      </c>
      <c r="E48" s="48" t="s">
        <v>126</v>
      </c>
      <c r="F48" s="49">
        <v>21</v>
      </c>
      <c r="G48" s="50" t="s">
        <v>63</v>
      </c>
      <c r="H48" s="51">
        <v>10</v>
      </c>
      <c r="I48" s="49">
        <v>21</v>
      </c>
      <c r="J48" s="50" t="s">
        <v>63</v>
      </c>
      <c r="K48" s="51">
        <v>11</v>
      </c>
      <c r="L48" s="49"/>
      <c r="M48" s="50" t="s">
        <v>63</v>
      </c>
      <c r="N48" s="51"/>
      <c r="O48" s="52">
        <f>F48+I48+L48</f>
        <v>42</v>
      </c>
      <c r="P48" s="53">
        <f>H48+K48+N48</f>
        <v>21</v>
      </c>
      <c r="Q48" s="54">
        <f>IF(F48&gt;H48,1,0)+IF(I48&gt;K48,1,0)+IF(L48&gt;N48,1,0)</f>
        <v>2</v>
      </c>
      <c r="R48" s="55">
        <f>IF(H48&gt;F48,1,0)+IF(K48&gt;I48,1,0)+IF(N48&gt;L48,1,0)</f>
        <v>0</v>
      </c>
      <c r="S48" s="54">
        <f>IF(Q48&gt;R48,1,0)</f>
        <v>1</v>
      </c>
      <c r="T48" s="55">
        <f>IF(R48&gt;Q48,1,0)</f>
        <v>0</v>
      </c>
    </row>
    <row r="49" spans="1:20" ht="13.5">
      <c r="A49" s="34"/>
      <c r="B49" s="34"/>
      <c r="C49" s="56" t="s">
        <v>64</v>
      </c>
      <c r="D49" s="213" t="s">
        <v>122</v>
      </c>
      <c r="E49" s="57" t="s">
        <v>127</v>
      </c>
      <c r="F49" s="49">
        <v>21</v>
      </c>
      <c r="G49" s="49" t="s">
        <v>63</v>
      </c>
      <c r="H49" s="51">
        <v>13</v>
      </c>
      <c r="I49" s="49">
        <v>21</v>
      </c>
      <c r="J49" s="49" t="s">
        <v>63</v>
      </c>
      <c r="K49" s="51">
        <v>11</v>
      </c>
      <c r="L49" s="49"/>
      <c r="M49" s="49" t="s">
        <v>63</v>
      </c>
      <c r="N49" s="51"/>
      <c r="O49" s="52">
        <f>F49+I49+L49</f>
        <v>42</v>
      </c>
      <c r="P49" s="53">
        <f>H49+K49+N49</f>
        <v>24</v>
      </c>
      <c r="Q49" s="54">
        <f>IF(F49&gt;H49,1,0)+IF(I49&gt;K49,1,0)+IF(L49&gt;N49,1,0)</f>
        <v>2</v>
      </c>
      <c r="R49" s="55">
        <f>IF(H49&gt;F49,1,0)+IF(K49&gt;I49,1,0)+IF(N49&gt;L49,1,0)</f>
        <v>0</v>
      </c>
      <c r="S49" s="54">
        <f>IF(Q49&gt;R49,1,0)</f>
        <v>1</v>
      </c>
      <c r="T49" s="55">
        <f>IF(R49&gt;Q49,1,0)</f>
        <v>0</v>
      </c>
    </row>
    <row r="50" spans="1:20" ht="13.5">
      <c r="A50" s="34"/>
      <c r="B50" s="34"/>
      <c r="C50" s="56" t="s">
        <v>65</v>
      </c>
      <c r="D50" s="213" t="s">
        <v>123</v>
      </c>
      <c r="E50" s="48" t="s">
        <v>128</v>
      </c>
      <c r="F50" s="49">
        <v>4</v>
      </c>
      <c r="G50" s="49" t="s">
        <v>63</v>
      </c>
      <c r="H50" s="51">
        <v>21</v>
      </c>
      <c r="I50" s="49">
        <v>7</v>
      </c>
      <c r="J50" s="49" t="s">
        <v>63</v>
      </c>
      <c r="K50" s="51">
        <v>21</v>
      </c>
      <c r="L50" s="49"/>
      <c r="M50" s="49" t="s">
        <v>63</v>
      </c>
      <c r="N50" s="51"/>
      <c r="O50" s="52">
        <f>F50+I50+L50</f>
        <v>11</v>
      </c>
      <c r="P50" s="53">
        <f>H50+K50+N50</f>
        <v>42</v>
      </c>
      <c r="Q50" s="54">
        <f>IF(F50&gt;H50,1,0)+IF(I50&gt;K50,1,0)+IF(L50&gt;N50,1,0)</f>
        <v>0</v>
      </c>
      <c r="R50" s="55">
        <f>IF(H50&gt;F50,1,0)+IF(K50&gt;I50,1,0)+IF(N50&gt;L50,1,0)</f>
        <v>2</v>
      </c>
      <c r="S50" s="54">
        <f>IF(Q50&gt;R50,1,0)</f>
        <v>0</v>
      </c>
      <c r="T50" s="55">
        <f>IF(R50&gt;Q50,1,0)</f>
        <v>1</v>
      </c>
    </row>
    <row r="51" spans="1:20" ht="13.5">
      <c r="A51" s="34"/>
      <c r="B51" s="34"/>
      <c r="C51" s="56" t="s">
        <v>66</v>
      </c>
      <c r="D51" s="213" t="s">
        <v>124</v>
      </c>
      <c r="E51" s="57" t="s">
        <v>129</v>
      </c>
      <c r="F51" s="49">
        <v>10</v>
      </c>
      <c r="G51" s="49" t="s">
        <v>63</v>
      </c>
      <c r="H51" s="51">
        <v>21</v>
      </c>
      <c r="I51" s="49">
        <v>8</v>
      </c>
      <c r="J51" s="49" t="s">
        <v>63</v>
      </c>
      <c r="K51" s="51">
        <v>21</v>
      </c>
      <c r="L51" s="49"/>
      <c r="M51" s="49" t="s">
        <v>63</v>
      </c>
      <c r="N51" s="51"/>
      <c r="O51" s="52">
        <f>F51+I51+L51</f>
        <v>18</v>
      </c>
      <c r="P51" s="53">
        <f>H51+K51+N51</f>
        <v>42</v>
      </c>
      <c r="Q51" s="54">
        <f>IF(F51&gt;H51,1,0)+IF(I51&gt;K51,1,0)+IF(L51&gt;N51,1,0)</f>
        <v>0</v>
      </c>
      <c r="R51" s="55">
        <f>IF(H51&gt;F51,1,0)+IF(K51&gt;I51,1,0)+IF(N51&gt;L51,1,0)</f>
        <v>2</v>
      </c>
      <c r="S51" s="54">
        <f>IF(Q51&gt;R51,1,0)</f>
        <v>0</v>
      </c>
      <c r="T51" s="55">
        <f>IF(R51&gt;Q51,1,0)</f>
        <v>1</v>
      </c>
    </row>
    <row r="52" spans="1:20" ht="15" thickBot="1">
      <c r="A52" s="34"/>
      <c r="B52" s="34"/>
      <c r="C52" s="58" t="s">
        <v>67</v>
      </c>
      <c r="D52" s="214" t="s">
        <v>125</v>
      </c>
      <c r="E52" s="59" t="s">
        <v>130</v>
      </c>
      <c r="F52" s="60">
        <v>21</v>
      </c>
      <c r="G52" s="60" t="s">
        <v>63</v>
      </c>
      <c r="H52" s="61">
        <v>13</v>
      </c>
      <c r="I52" s="60">
        <v>21</v>
      </c>
      <c r="J52" s="60" t="s">
        <v>63</v>
      </c>
      <c r="K52" s="61">
        <v>11</v>
      </c>
      <c r="L52" s="60"/>
      <c r="M52" s="60" t="s">
        <v>63</v>
      </c>
      <c r="N52" s="61"/>
      <c r="O52" s="62">
        <f>F52+I52+L52</f>
        <v>42</v>
      </c>
      <c r="P52" s="63">
        <f>H52+K52+N52</f>
        <v>24</v>
      </c>
      <c r="Q52" s="64">
        <f>IF(F52&gt;H52,1,0)+IF(I52&gt;K52,1,0)+IF(L52&gt;N52,1,0)</f>
        <v>2</v>
      </c>
      <c r="R52" s="65">
        <f>IF(H52&gt;F52,1,0)+IF(K52&gt;I52,1,0)+IF(N52&gt;L52,1,0)</f>
        <v>0</v>
      </c>
      <c r="S52" s="64">
        <f>IF(Q52&gt;R52,1,0)</f>
        <v>1</v>
      </c>
      <c r="T52" s="65">
        <f>IF(R52&gt;Q52,1,0)</f>
        <v>0</v>
      </c>
    </row>
    <row r="53" spans="1:20" ht="15" thickTop="1">
      <c r="A53" s="34"/>
      <c r="B53" s="34"/>
      <c r="C53" s="66" t="s">
        <v>68</v>
      </c>
      <c r="D53" s="67">
        <f>IF(S53+T53=0,0,IF(S53=T53,2,IF(S53&gt;T53,3,1)))</f>
        <v>3</v>
      </c>
      <c r="E53" s="67">
        <f>IF(S53+T53=0,0,IF(S53=T53,2,IF(T53&gt;S53,3,1)))</f>
        <v>1</v>
      </c>
      <c r="F53" s="68"/>
      <c r="G53" s="69"/>
      <c r="H53" s="69"/>
      <c r="I53" s="69"/>
      <c r="J53" s="69"/>
      <c r="K53" s="69"/>
      <c r="L53" s="69"/>
      <c r="M53" s="69"/>
      <c r="N53" s="70"/>
      <c r="O53" s="71">
        <f aca="true" t="shared" si="4" ref="O53:T53">SUM(O48:O52)</f>
        <v>155</v>
      </c>
      <c r="P53" s="72">
        <f t="shared" si="4"/>
        <v>153</v>
      </c>
      <c r="Q53" s="72">
        <f t="shared" si="4"/>
        <v>6</v>
      </c>
      <c r="R53" s="72">
        <f t="shared" si="4"/>
        <v>4</v>
      </c>
      <c r="S53" s="72">
        <f t="shared" si="4"/>
        <v>3</v>
      </c>
      <c r="T53" s="72">
        <f t="shared" si="4"/>
        <v>2</v>
      </c>
    </row>
    <row r="54" spans="1:20" ht="13.5">
      <c r="A54" s="73"/>
      <c r="B54" s="73"/>
      <c r="C54" s="74" t="s">
        <v>69</v>
      </c>
      <c r="D54" s="367" t="str">
        <f>IF(D53+E53=0,0,IF(D53=E53,E46,IF(D53&gt;E53,D47,E47)))</f>
        <v>Sokol Vodňany</v>
      </c>
      <c r="E54" s="368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77"/>
      <c r="Q54" s="77"/>
      <c r="R54" s="77"/>
      <c r="S54" s="77"/>
      <c r="T54" s="77"/>
    </row>
    <row r="55" spans="1:20" ht="13.5">
      <c r="A55" s="73"/>
      <c r="B55" s="73"/>
      <c r="C55" s="79"/>
      <c r="D55" s="90"/>
      <c r="E55" s="90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7"/>
      <c r="Q55" s="77"/>
      <c r="R55" s="77"/>
      <c r="S55" s="77"/>
      <c r="T55" s="77"/>
    </row>
    <row r="56" spans="1:20" ht="6" customHeight="1">
      <c r="A56" s="369"/>
      <c r="B56" s="369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89"/>
      <c r="Q56" s="89"/>
      <c r="R56" s="89"/>
      <c r="S56" s="89"/>
      <c r="T56" s="89"/>
    </row>
    <row r="57" spans="1:14" ht="13.5">
      <c r="A57" s="34"/>
      <c r="B57" s="34"/>
      <c r="C57" s="35"/>
      <c r="D57" s="82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1:20" ht="13.5">
      <c r="A58" s="36"/>
      <c r="B58" s="36"/>
      <c r="C58" s="37"/>
      <c r="D58" s="38"/>
      <c r="E58" s="39" t="s">
        <v>56</v>
      </c>
      <c r="F58" s="359" t="s">
        <v>57</v>
      </c>
      <c r="G58" s="360"/>
      <c r="H58" s="360"/>
      <c r="I58" s="360"/>
      <c r="J58" s="360"/>
      <c r="K58" s="360"/>
      <c r="L58" s="360"/>
      <c r="M58" s="360"/>
      <c r="N58" s="361"/>
      <c r="O58" s="362" t="s">
        <v>58</v>
      </c>
      <c r="P58" s="363"/>
      <c r="Q58" s="362" t="s">
        <v>59</v>
      </c>
      <c r="R58" s="363"/>
      <c r="S58" s="362" t="s">
        <v>60</v>
      </c>
      <c r="T58" s="363"/>
    </row>
    <row r="59" spans="1:20" ht="15" thickBot="1">
      <c r="A59" s="34"/>
      <c r="B59" s="34"/>
      <c r="C59" s="40" t="s">
        <v>61</v>
      </c>
      <c r="D59" s="41" t="str">
        <f>Tabulka_základní_část!B23</f>
        <v>SKB Český Krumlov "D"</v>
      </c>
      <c r="E59" s="41" t="str">
        <f>Tabulka_základní_část!B26</f>
        <v>SKB Český Krumlov "B"</v>
      </c>
      <c r="F59" s="42">
        <v>1</v>
      </c>
      <c r="G59" s="43"/>
      <c r="H59" s="43"/>
      <c r="I59" s="43">
        <v>2</v>
      </c>
      <c r="J59" s="43"/>
      <c r="K59" s="43"/>
      <c r="L59" s="43">
        <v>3</v>
      </c>
      <c r="M59" s="44"/>
      <c r="N59" s="45"/>
      <c r="O59" s="364"/>
      <c r="P59" s="365"/>
      <c r="Q59" s="364"/>
      <c r="R59" s="365"/>
      <c r="S59" s="364"/>
      <c r="T59" s="365"/>
    </row>
    <row r="60" spans="1:20" ht="15" thickTop="1">
      <c r="A60" s="34"/>
      <c r="B60" s="34"/>
      <c r="C60" s="47" t="s">
        <v>62</v>
      </c>
      <c r="D60" s="212" t="s">
        <v>138</v>
      </c>
      <c r="E60" s="48" t="s">
        <v>146</v>
      </c>
      <c r="F60" s="49">
        <v>5</v>
      </c>
      <c r="G60" s="50" t="s">
        <v>63</v>
      </c>
      <c r="H60" s="51">
        <v>21</v>
      </c>
      <c r="I60" s="49">
        <v>2</v>
      </c>
      <c r="J60" s="50" t="s">
        <v>63</v>
      </c>
      <c r="K60" s="51">
        <v>21</v>
      </c>
      <c r="L60" s="49"/>
      <c r="M60" s="50" t="s">
        <v>63</v>
      </c>
      <c r="N60" s="51"/>
      <c r="O60" s="52">
        <f>F60+I60+L60</f>
        <v>7</v>
      </c>
      <c r="P60" s="53">
        <f>H60+K60+N60</f>
        <v>42</v>
      </c>
      <c r="Q60" s="54">
        <f>IF(F60&gt;H60,1,0)+IF(I60&gt;K60,1,0)+IF(L60&gt;N60,1,0)</f>
        <v>0</v>
      </c>
      <c r="R60" s="55">
        <f>IF(H60&gt;F60,1,0)+IF(K60&gt;I60,1,0)+IF(N60&gt;L60,1,0)</f>
        <v>2</v>
      </c>
      <c r="S60" s="54">
        <f>IF(Q60&gt;R60,1,0)</f>
        <v>0</v>
      </c>
      <c r="T60" s="55">
        <f>IF(R60&gt;Q60,1,0)</f>
        <v>1</v>
      </c>
    </row>
    <row r="61" spans="1:20" ht="13.5">
      <c r="A61" s="34"/>
      <c r="B61" s="34"/>
      <c r="C61" s="56" t="s">
        <v>64</v>
      </c>
      <c r="D61" s="213" t="s">
        <v>137</v>
      </c>
      <c r="E61" s="57" t="s">
        <v>164</v>
      </c>
      <c r="F61" s="49">
        <v>2</v>
      </c>
      <c r="G61" s="49" t="s">
        <v>63</v>
      </c>
      <c r="H61" s="51">
        <v>21</v>
      </c>
      <c r="I61" s="49">
        <v>7</v>
      </c>
      <c r="J61" s="49" t="s">
        <v>63</v>
      </c>
      <c r="K61" s="51">
        <v>21</v>
      </c>
      <c r="L61" s="49"/>
      <c r="M61" s="49" t="s">
        <v>63</v>
      </c>
      <c r="N61" s="51"/>
      <c r="O61" s="52">
        <f>F61+I61+L61</f>
        <v>9</v>
      </c>
      <c r="P61" s="53">
        <f>H61+K61+N61</f>
        <v>42</v>
      </c>
      <c r="Q61" s="54">
        <f>IF(F61&gt;H61,1,0)+IF(I61&gt;K61,1,0)+IF(L61&gt;N61,1,0)</f>
        <v>0</v>
      </c>
      <c r="R61" s="55">
        <f>IF(H61&gt;F61,1,0)+IF(K61&gt;I61,1,0)+IF(N61&gt;L61,1,0)</f>
        <v>2</v>
      </c>
      <c r="S61" s="54">
        <f>IF(Q61&gt;R61,1,0)</f>
        <v>0</v>
      </c>
      <c r="T61" s="55">
        <f>IF(R61&gt;Q61,1,0)</f>
        <v>1</v>
      </c>
    </row>
    <row r="62" spans="1:20" ht="13.5">
      <c r="A62" s="34"/>
      <c r="B62" s="34"/>
      <c r="C62" s="56" t="s">
        <v>65</v>
      </c>
      <c r="D62" s="213" t="s">
        <v>160</v>
      </c>
      <c r="E62" s="48" t="s">
        <v>165</v>
      </c>
      <c r="F62" s="49">
        <v>5</v>
      </c>
      <c r="G62" s="49" t="s">
        <v>63</v>
      </c>
      <c r="H62" s="51">
        <v>21</v>
      </c>
      <c r="I62" s="49">
        <v>6</v>
      </c>
      <c r="J62" s="49" t="s">
        <v>63</v>
      </c>
      <c r="K62" s="51">
        <v>21</v>
      </c>
      <c r="L62" s="49"/>
      <c r="M62" s="49" t="s">
        <v>63</v>
      </c>
      <c r="N62" s="51"/>
      <c r="O62" s="52">
        <f>F62+I62+L62</f>
        <v>11</v>
      </c>
      <c r="P62" s="53">
        <f>H62+K62+N62</f>
        <v>42</v>
      </c>
      <c r="Q62" s="54">
        <f>IF(F62&gt;H62,1,0)+IF(I62&gt;K62,1,0)+IF(L62&gt;N62,1,0)</f>
        <v>0</v>
      </c>
      <c r="R62" s="55">
        <f>IF(H62&gt;F62,1,0)+IF(K62&gt;I62,1,0)+IF(N62&gt;L62,1,0)</f>
        <v>2</v>
      </c>
      <c r="S62" s="54">
        <f>IF(Q62&gt;R62,1,0)</f>
        <v>0</v>
      </c>
      <c r="T62" s="55">
        <f>IF(R62&gt;Q62,1,0)</f>
        <v>1</v>
      </c>
    </row>
    <row r="63" spans="1:20" ht="13.5">
      <c r="A63" s="34"/>
      <c r="B63" s="34"/>
      <c r="C63" s="56" t="s">
        <v>66</v>
      </c>
      <c r="D63" s="213" t="s">
        <v>139</v>
      </c>
      <c r="E63" s="57" t="s">
        <v>149</v>
      </c>
      <c r="F63" s="49">
        <v>11</v>
      </c>
      <c r="G63" s="49" t="s">
        <v>63</v>
      </c>
      <c r="H63" s="51">
        <v>21</v>
      </c>
      <c r="I63" s="49">
        <v>6</v>
      </c>
      <c r="J63" s="49" t="s">
        <v>63</v>
      </c>
      <c r="K63" s="51">
        <v>21</v>
      </c>
      <c r="L63" s="49"/>
      <c r="M63" s="49" t="s">
        <v>63</v>
      </c>
      <c r="N63" s="51"/>
      <c r="O63" s="52">
        <f>F63+I63+L63</f>
        <v>17</v>
      </c>
      <c r="P63" s="53">
        <f>H63+K63+N63</f>
        <v>42</v>
      </c>
      <c r="Q63" s="54">
        <f>IF(F63&gt;H63,1,0)+IF(I63&gt;K63,1,0)+IF(L63&gt;N63,1,0)</f>
        <v>0</v>
      </c>
      <c r="R63" s="55">
        <f>IF(H63&gt;F63,1,0)+IF(K63&gt;I63,1,0)+IF(N63&gt;L63,1,0)</f>
        <v>2</v>
      </c>
      <c r="S63" s="54">
        <f>IF(Q63&gt;R63,1,0)</f>
        <v>0</v>
      </c>
      <c r="T63" s="55">
        <f>IF(R63&gt;Q63,1,0)</f>
        <v>1</v>
      </c>
    </row>
    <row r="64" spans="1:20" ht="15" thickBot="1">
      <c r="A64" s="34"/>
      <c r="B64" s="34"/>
      <c r="C64" s="58" t="s">
        <v>67</v>
      </c>
      <c r="D64" s="214" t="s">
        <v>161</v>
      </c>
      <c r="E64" s="59" t="s">
        <v>166</v>
      </c>
      <c r="F64" s="60">
        <v>1</v>
      </c>
      <c r="G64" s="60" t="s">
        <v>63</v>
      </c>
      <c r="H64" s="61">
        <v>21</v>
      </c>
      <c r="I64" s="60">
        <v>6</v>
      </c>
      <c r="J64" s="60" t="s">
        <v>63</v>
      </c>
      <c r="K64" s="61">
        <v>21</v>
      </c>
      <c r="L64" s="60"/>
      <c r="M64" s="60" t="s">
        <v>63</v>
      </c>
      <c r="N64" s="61"/>
      <c r="O64" s="62">
        <f>F64+I64+L64</f>
        <v>7</v>
      </c>
      <c r="P64" s="63">
        <f>H64+K64+N64</f>
        <v>42</v>
      </c>
      <c r="Q64" s="64">
        <f>IF(F64&gt;H64,1,0)+IF(I64&gt;K64,1,0)+IF(L64&gt;N64,1,0)</f>
        <v>0</v>
      </c>
      <c r="R64" s="65">
        <f>IF(H64&gt;F64,1,0)+IF(K64&gt;I64,1,0)+IF(N64&gt;L64,1,0)</f>
        <v>2</v>
      </c>
      <c r="S64" s="64">
        <f>IF(Q64&gt;R64,1,0)</f>
        <v>0</v>
      </c>
      <c r="T64" s="65">
        <f>IF(R64&gt;Q64,1,0)</f>
        <v>1</v>
      </c>
    </row>
    <row r="65" spans="1:20" ht="15" thickTop="1">
      <c r="A65" s="34"/>
      <c r="B65" s="34"/>
      <c r="C65" s="66" t="s">
        <v>68</v>
      </c>
      <c r="D65" s="67">
        <f>IF(S65+T65=0,0,IF(S65=T65,2,IF(S65&gt;T65,3,1)))</f>
        <v>1</v>
      </c>
      <c r="E65" s="67">
        <f>IF(S65+T65=0,0,IF(S65=T65,2,IF(T65&gt;S65,3,1)))</f>
        <v>3</v>
      </c>
      <c r="F65" s="68"/>
      <c r="G65" s="69"/>
      <c r="H65" s="69"/>
      <c r="I65" s="69"/>
      <c r="J65" s="69"/>
      <c r="K65" s="69"/>
      <c r="L65" s="69"/>
      <c r="M65" s="69"/>
      <c r="N65" s="70"/>
      <c r="O65" s="71">
        <f aca="true" t="shared" si="5" ref="O65:T65">SUM(O60:O64)</f>
        <v>51</v>
      </c>
      <c r="P65" s="72">
        <f t="shared" si="5"/>
        <v>210</v>
      </c>
      <c r="Q65" s="72">
        <f t="shared" si="5"/>
        <v>0</v>
      </c>
      <c r="R65" s="72">
        <f t="shared" si="5"/>
        <v>10</v>
      </c>
      <c r="S65" s="72">
        <f t="shared" si="5"/>
        <v>0</v>
      </c>
      <c r="T65" s="72">
        <f t="shared" si="5"/>
        <v>5</v>
      </c>
    </row>
    <row r="66" spans="1:20" ht="13.5">
      <c r="A66" s="73"/>
      <c r="B66" s="73"/>
      <c r="C66" s="74" t="s">
        <v>69</v>
      </c>
      <c r="D66" s="367" t="str">
        <f>IF(D65+E65=0,0,IF(D65=E65,E58,IF(D65&gt;E65,D59,E59)))</f>
        <v>SKB Český Krumlov "B"</v>
      </c>
      <c r="E66" s="368"/>
      <c r="F66" s="75"/>
      <c r="G66" s="75"/>
      <c r="H66" s="75"/>
      <c r="I66" s="75"/>
      <c r="J66" s="75"/>
      <c r="K66" s="75"/>
      <c r="L66" s="75"/>
      <c r="M66" s="75"/>
      <c r="N66" s="75"/>
      <c r="O66" s="76"/>
      <c r="P66" s="77"/>
      <c r="Q66" s="77"/>
      <c r="R66" s="77"/>
      <c r="S66" s="77"/>
      <c r="T66" s="77"/>
    </row>
    <row r="67" spans="1:20" ht="13.5">
      <c r="A67" s="73"/>
      <c r="B67" s="73"/>
      <c r="C67" s="7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6"/>
      <c r="P67" s="77"/>
      <c r="Q67" s="77"/>
      <c r="R67" s="77"/>
      <c r="S67" s="77"/>
      <c r="T67" s="77"/>
    </row>
    <row r="68" spans="1:20" ht="13.5">
      <c r="A68" s="36"/>
      <c r="B68" s="36"/>
      <c r="C68" s="37"/>
      <c r="D68" s="38"/>
      <c r="E68" s="39" t="s">
        <v>56</v>
      </c>
      <c r="F68" s="359" t="s">
        <v>57</v>
      </c>
      <c r="G68" s="360"/>
      <c r="H68" s="360"/>
      <c r="I68" s="360"/>
      <c r="J68" s="360"/>
      <c r="K68" s="360"/>
      <c r="L68" s="360"/>
      <c r="M68" s="360"/>
      <c r="N68" s="361"/>
      <c r="O68" s="362" t="s">
        <v>58</v>
      </c>
      <c r="P68" s="363"/>
      <c r="Q68" s="362" t="s">
        <v>59</v>
      </c>
      <c r="R68" s="363"/>
      <c r="S68" s="362" t="s">
        <v>60</v>
      </c>
      <c r="T68" s="363"/>
    </row>
    <row r="69" spans="1:20" ht="15" thickBot="1">
      <c r="A69" s="34"/>
      <c r="B69" s="34"/>
      <c r="C69" s="40" t="s">
        <v>61</v>
      </c>
      <c r="D69" s="41" t="str">
        <f>Tabulka_základní_část!B5</f>
        <v>SKB Český Krumlov "A"</v>
      </c>
      <c r="E69" s="41" t="str">
        <f>Tabulka_základní_část!B20</f>
        <v>Sokol České Budějovice "B"</v>
      </c>
      <c r="F69" s="42">
        <v>1</v>
      </c>
      <c r="G69" s="43"/>
      <c r="H69" s="43"/>
      <c r="I69" s="43">
        <v>2</v>
      </c>
      <c r="J69" s="43"/>
      <c r="K69" s="43"/>
      <c r="L69" s="43">
        <v>3</v>
      </c>
      <c r="M69" s="44"/>
      <c r="N69" s="45"/>
      <c r="O69" s="364"/>
      <c r="P69" s="365"/>
      <c r="Q69" s="364"/>
      <c r="R69" s="365"/>
      <c r="S69" s="364"/>
      <c r="T69" s="365"/>
    </row>
    <row r="70" spans="1:20" ht="15" thickTop="1">
      <c r="A70" s="34"/>
      <c r="B70" s="34"/>
      <c r="C70" s="47" t="s">
        <v>62</v>
      </c>
      <c r="D70" s="278" t="s">
        <v>141</v>
      </c>
      <c r="E70" s="279" t="s">
        <v>131</v>
      </c>
      <c r="F70" s="280">
        <v>21</v>
      </c>
      <c r="G70" s="281" t="s">
        <v>63</v>
      </c>
      <c r="H70" s="282">
        <v>0</v>
      </c>
      <c r="I70" s="280">
        <v>21</v>
      </c>
      <c r="J70" s="281" t="s">
        <v>63</v>
      </c>
      <c r="K70" s="282">
        <v>0</v>
      </c>
      <c r="L70" s="49"/>
      <c r="M70" s="50" t="s">
        <v>63</v>
      </c>
      <c r="N70" s="51"/>
      <c r="O70" s="52">
        <f>F70+I70+L70</f>
        <v>42</v>
      </c>
      <c r="P70" s="53">
        <f>H70+K70+N70</f>
        <v>0</v>
      </c>
      <c r="Q70" s="54">
        <f>IF(F70&gt;H70,1,0)+IF(I70&gt;K70,1,0)+IF(L70&gt;N70,1,0)</f>
        <v>2</v>
      </c>
      <c r="R70" s="55">
        <f>IF(H70&gt;F70,1,0)+IF(K70&gt;I70,1,0)+IF(N70&gt;L70,1,0)</f>
        <v>0</v>
      </c>
      <c r="S70" s="54">
        <f>IF(Q70&gt;R70,1,0)</f>
        <v>1</v>
      </c>
      <c r="T70" s="55">
        <f>IF(R70&gt;Q70,1,0)</f>
        <v>0</v>
      </c>
    </row>
    <row r="71" spans="1:20" ht="13.5">
      <c r="A71" s="34"/>
      <c r="B71" s="34"/>
      <c r="C71" s="56" t="s">
        <v>64</v>
      </c>
      <c r="D71" s="213" t="s">
        <v>158</v>
      </c>
      <c r="E71" s="57" t="s">
        <v>132</v>
      </c>
      <c r="F71" s="49">
        <v>21</v>
      </c>
      <c r="G71" s="49" t="s">
        <v>63</v>
      </c>
      <c r="H71" s="51">
        <v>15</v>
      </c>
      <c r="I71" s="49">
        <v>21</v>
      </c>
      <c r="J71" s="49" t="s">
        <v>63</v>
      </c>
      <c r="K71" s="51">
        <v>7</v>
      </c>
      <c r="L71" s="49"/>
      <c r="M71" s="49" t="s">
        <v>63</v>
      </c>
      <c r="N71" s="51"/>
      <c r="O71" s="52">
        <f>F71+I71+L71</f>
        <v>42</v>
      </c>
      <c r="P71" s="53">
        <f>H71+K71+N71</f>
        <v>22</v>
      </c>
      <c r="Q71" s="54">
        <f>IF(F71&gt;H71,1,0)+IF(I71&gt;K71,1,0)+IF(L71&gt;N71,1,0)</f>
        <v>2</v>
      </c>
      <c r="R71" s="55">
        <f>IF(H71&gt;F71,1,0)+IF(K71&gt;I71,1,0)+IF(N71&gt;L71,1,0)</f>
        <v>0</v>
      </c>
      <c r="S71" s="54">
        <f>IF(Q71&gt;R71,1,0)</f>
        <v>1</v>
      </c>
      <c r="T71" s="55">
        <f>IF(R71&gt;Q71,1,0)</f>
        <v>0</v>
      </c>
    </row>
    <row r="72" spans="1:20" ht="13.5">
      <c r="A72" s="34"/>
      <c r="B72" s="34"/>
      <c r="C72" s="56" t="s">
        <v>65</v>
      </c>
      <c r="D72" s="283" t="s">
        <v>143</v>
      </c>
      <c r="E72" s="279" t="s">
        <v>133</v>
      </c>
      <c r="F72" s="280">
        <v>21</v>
      </c>
      <c r="G72" s="280" t="s">
        <v>63</v>
      </c>
      <c r="H72" s="282">
        <v>0</v>
      </c>
      <c r="I72" s="280">
        <v>21</v>
      </c>
      <c r="J72" s="280" t="s">
        <v>63</v>
      </c>
      <c r="K72" s="282">
        <v>0</v>
      </c>
      <c r="L72" s="49"/>
      <c r="M72" s="49" t="s">
        <v>63</v>
      </c>
      <c r="N72" s="51"/>
      <c r="O72" s="52">
        <f>F72+I72+L72</f>
        <v>42</v>
      </c>
      <c r="P72" s="53">
        <f>H72+K72+N72</f>
        <v>0</v>
      </c>
      <c r="Q72" s="54">
        <f>IF(F72&gt;H72,1,0)+IF(I72&gt;K72,1,0)+IF(L72&gt;N72,1,0)</f>
        <v>2</v>
      </c>
      <c r="R72" s="55">
        <f>IF(H72&gt;F72,1,0)+IF(K72&gt;I72,1,0)+IF(N72&gt;L72,1,0)</f>
        <v>0</v>
      </c>
      <c r="S72" s="54">
        <f>IF(Q72&gt;R72,1,0)</f>
        <v>1</v>
      </c>
      <c r="T72" s="55">
        <f>IF(R72&gt;Q72,1,0)</f>
        <v>0</v>
      </c>
    </row>
    <row r="73" spans="1:20" ht="13.5">
      <c r="A73" s="34"/>
      <c r="B73" s="34"/>
      <c r="C73" s="56" t="s">
        <v>66</v>
      </c>
      <c r="D73" s="213" t="s">
        <v>144</v>
      </c>
      <c r="E73" s="57" t="s">
        <v>134</v>
      </c>
      <c r="F73" s="49">
        <v>21</v>
      </c>
      <c r="G73" s="49" t="s">
        <v>63</v>
      </c>
      <c r="H73" s="51">
        <v>5</v>
      </c>
      <c r="I73" s="49">
        <v>21</v>
      </c>
      <c r="J73" s="49" t="s">
        <v>63</v>
      </c>
      <c r="K73" s="51">
        <v>11</v>
      </c>
      <c r="L73" s="49"/>
      <c r="M73" s="49" t="s">
        <v>63</v>
      </c>
      <c r="N73" s="51"/>
      <c r="O73" s="52">
        <f>F73+I73+L73</f>
        <v>42</v>
      </c>
      <c r="P73" s="53">
        <f>H73+K73+N73</f>
        <v>16</v>
      </c>
      <c r="Q73" s="54">
        <f>IF(F73&gt;H73,1,0)+IF(I73&gt;K73,1,0)+IF(L73&gt;N73,1,0)</f>
        <v>2</v>
      </c>
      <c r="R73" s="55">
        <f>IF(H73&gt;F73,1,0)+IF(K73&gt;I73,1,0)+IF(N73&gt;L73,1,0)</f>
        <v>0</v>
      </c>
      <c r="S73" s="54">
        <f>IF(Q73&gt;R73,1,0)</f>
        <v>1</v>
      </c>
      <c r="T73" s="55">
        <f>IF(R73&gt;Q73,1,0)</f>
        <v>0</v>
      </c>
    </row>
    <row r="74" spans="1:20" ht="15" thickBot="1">
      <c r="A74" s="34"/>
      <c r="B74" s="34"/>
      <c r="C74" s="58" t="s">
        <v>67</v>
      </c>
      <c r="D74" s="214" t="s">
        <v>159</v>
      </c>
      <c r="E74" s="59" t="s">
        <v>135</v>
      </c>
      <c r="F74" s="60">
        <v>21</v>
      </c>
      <c r="G74" s="60" t="s">
        <v>63</v>
      </c>
      <c r="H74" s="61">
        <v>15</v>
      </c>
      <c r="I74" s="60">
        <v>21</v>
      </c>
      <c r="J74" s="60" t="s">
        <v>63</v>
      </c>
      <c r="K74" s="61">
        <v>19</v>
      </c>
      <c r="L74" s="60"/>
      <c r="M74" s="60" t="s">
        <v>63</v>
      </c>
      <c r="N74" s="61"/>
      <c r="O74" s="62">
        <f>F74+I74+L74</f>
        <v>42</v>
      </c>
      <c r="P74" s="63">
        <f>H74+K74+N74</f>
        <v>34</v>
      </c>
      <c r="Q74" s="64">
        <f>IF(F74&gt;H74,1,0)+IF(I74&gt;K74,1,0)+IF(L74&gt;N74,1,0)</f>
        <v>2</v>
      </c>
      <c r="R74" s="65">
        <f>IF(H74&gt;F74,1,0)+IF(K74&gt;I74,1,0)+IF(N74&gt;L74,1,0)</f>
        <v>0</v>
      </c>
      <c r="S74" s="64">
        <f>IF(Q74&gt;R74,1,0)</f>
        <v>1</v>
      </c>
      <c r="T74" s="65">
        <f>IF(R74&gt;Q74,1,0)</f>
        <v>0</v>
      </c>
    </row>
    <row r="75" spans="1:20" ht="15" thickTop="1">
      <c r="A75" s="34"/>
      <c r="B75" s="34"/>
      <c r="C75" s="66" t="s">
        <v>68</v>
      </c>
      <c r="D75" s="67">
        <f>IF(S75+T75=0,0,IF(S75=T75,2,IF(S75&gt;T75,3,1)))</f>
        <v>3</v>
      </c>
      <c r="E75" s="67">
        <f>IF(S75+T75=0,0,IF(S75=T75,2,IF(T75&gt;S75,3,1)))</f>
        <v>1</v>
      </c>
      <c r="F75" s="68"/>
      <c r="G75" s="69"/>
      <c r="H75" s="69"/>
      <c r="I75" s="69"/>
      <c r="J75" s="69"/>
      <c r="K75" s="69"/>
      <c r="L75" s="69"/>
      <c r="M75" s="69"/>
      <c r="N75" s="70"/>
      <c r="O75" s="71">
        <f aca="true" t="shared" si="6" ref="O75:T75">SUM(O70:O74)</f>
        <v>210</v>
      </c>
      <c r="P75" s="72">
        <f t="shared" si="6"/>
        <v>72</v>
      </c>
      <c r="Q75" s="72">
        <f t="shared" si="6"/>
        <v>10</v>
      </c>
      <c r="R75" s="72">
        <f t="shared" si="6"/>
        <v>0</v>
      </c>
      <c r="S75" s="72">
        <f t="shared" si="6"/>
        <v>5</v>
      </c>
      <c r="T75" s="72">
        <f t="shared" si="6"/>
        <v>0</v>
      </c>
    </row>
    <row r="76" spans="1:20" ht="13.5">
      <c r="A76" s="73"/>
      <c r="B76" s="73"/>
      <c r="C76" s="74" t="s">
        <v>69</v>
      </c>
      <c r="D76" s="367" t="str">
        <f>IF(D75+E75=0,0,IF(D75=E75,E68,IF(D75&gt;E75,D69,E69)))</f>
        <v>SKB Český Krumlov "A"</v>
      </c>
      <c r="E76" s="368"/>
      <c r="F76" s="75"/>
      <c r="G76" s="75"/>
      <c r="H76" s="75"/>
      <c r="I76" s="75"/>
      <c r="J76" s="75"/>
      <c r="K76" s="75"/>
      <c r="L76" s="75"/>
      <c r="M76" s="75"/>
      <c r="N76" s="75"/>
      <c r="O76" s="76"/>
      <c r="P76" s="77"/>
      <c r="Q76" s="77"/>
      <c r="R76" s="77"/>
      <c r="S76" s="77"/>
      <c r="T76" s="77"/>
    </row>
    <row r="77" spans="1:14" ht="12.75">
      <c r="A77" s="80"/>
      <c r="B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20" ht="13.5">
      <c r="A78" s="36"/>
      <c r="B78" s="36"/>
      <c r="C78" s="37"/>
      <c r="D78" s="38"/>
      <c r="E78" s="39" t="s">
        <v>56</v>
      </c>
      <c r="F78" s="359" t="s">
        <v>57</v>
      </c>
      <c r="G78" s="360"/>
      <c r="H78" s="360"/>
      <c r="I78" s="360"/>
      <c r="J78" s="360"/>
      <c r="K78" s="360"/>
      <c r="L78" s="360"/>
      <c r="M78" s="360"/>
      <c r="N78" s="361"/>
      <c r="O78" s="362" t="s">
        <v>58</v>
      </c>
      <c r="P78" s="363"/>
      <c r="Q78" s="362" t="s">
        <v>59</v>
      </c>
      <c r="R78" s="363"/>
      <c r="S78" s="362" t="s">
        <v>60</v>
      </c>
      <c r="T78" s="363"/>
    </row>
    <row r="79" spans="1:20" ht="15" thickBot="1">
      <c r="A79" s="34"/>
      <c r="B79" s="34"/>
      <c r="C79" s="40" t="s">
        <v>61</v>
      </c>
      <c r="D79" s="41" t="str">
        <f>Tabulka_základní_část!B8</f>
        <v>SKB Český Krumlov "C"</v>
      </c>
      <c r="E79" s="41" t="str">
        <f>Tabulka_základní_část!B17</f>
        <v>SK Dobrá Voda</v>
      </c>
      <c r="F79" s="42">
        <v>1</v>
      </c>
      <c r="G79" s="43"/>
      <c r="H79" s="43"/>
      <c r="I79" s="43">
        <v>2</v>
      </c>
      <c r="J79" s="43"/>
      <c r="K79" s="43"/>
      <c r="L79" s="43">
        <v>3</v>
      </c>
      <c r="M79" s="44"/>
      <c r="N79" s="45"/>
      <c r="O79" s="364"/>
      <c r="P79" s="365"/>
      <c r="Q79" s="364"/>
      <c r="R79" s="365"/>
      <c r="S79" s="364"/>
      <c r="T79" s="365"/>
    </row>
    <row r="80" spans="1:20" ht="15" thickTop="1">
      <c r="A80" s="34"/>
      <c r="B80" s="34"/>
      <c r="C80" s="47" t="s">
        <v>62</v>
      </c>
      <c r="D80" s="212" t="s">
        <v>151</v>
      </c>
      <c r="E80" s="48" t="s">
        <v>126</v>
      </c>
      <c r="F80" s="49">
        <v>15</v>
      </c>
      <c r="G80" s="50" t="s">
        <v>63</v>
      </c>
      <c r="H80" s="51">
        <v>21</v>
      </c>
      <c r="I80" s="49">
        <v>9</v>
      </c>
      <c r="J80" s="50" t="s">
        <v>63</v>
      </c>
      <c r="K80" s="51">
        <v>21</v>
      </c>
      <c r="L80" s="49"/>
      <c r="M80" s="50" t="s">
        <v>63</v>
      </c>
      <c r="N80" s="51"/>
      <c r="O80" s="52">
        <f>F80+I80+L80</f>
        <v>24</v>
      </c>
      <c r="P80" s="53">
        <f>H80+K80+N80</f>
        <v>42</v>
      </c>
      <c r="Q80" s="54">
        <f>IF(F80&gt;H80,1,0)+IF(I80&gt;K80,1,0)+IF(L80&gt;N80,1,0)</f>
        <v>0</v>
      </c>
      <c r="R80" s="55">
        <f>IF(H80&gt;F80,1,0)+IF(K80&gt;I80,1,0)+IF(N80&gt;L80,1,0)</f>
        <v>2</v>
      </c>
      <c r="S80" s="54">
        <f>IF(Q80&gt;R80,1,0)</f>
        <v>0</v>
      </c>
      <c r="T80" s="55">
        <f>IF(R80&gt;Q80,1,0)</f>
        <v>1</v>
      </c>
    </row>
    <row r="81" spans="1:20" ht="13.5">
      <c r="A81" s="34"/>
      <c r="B81" s="34"/>
      <c r="C81" s="56" t="s">
        <v>64</v>
      </c>
      <c r="D81" s="213" t="s">
        <v>162</v>
      </c>
      <c r="E81" s="57" t="s">
        <v>127</v>
      </c>
      <c r="F81" s="49">
        <v>18</v>
      </c>
      <c r="G81" s="49" t="s">
        <v>63</v>
      </c>
      <c r="H81" s="51">
        <v>21</v>
      </c>
      <c r="I81" s="49">
        <v>18</v>
      </c>
      <c r="J81" s="49" t="s">
        <v>63</v>
      </c>
      <c r="K81" s="51">
        <v>21</v>
      </c>
      <c r="L81" s="49"/>
      <c r="M81" s="49" t="s">
        <v>63</v>
      </c>
      <c r="N81" s="51"/>
      <c r="O81" s="52">
        <f>F81+I81+L81</f>
        <v>36</v>
      </c>
      <c r="P81" s="53">
        <f>H81+K81+N81</f>
        <v>42</v>
      </c>
      <c r="Q81" s="54">
        <f>IF(F81&gt;H81,1,0)+IF(I81&gt;K81,1,0)+IF(L81&gt;N81,1,0)</f>
        <v>0</v>
      </c>
      <c r="R81" s="55">
        <f>IF(H81&gt;F81,1,0)+IF(K81&gt;I81,1,0)+IF(N81&gt;L81,1,0)</f>
        <v>2</v>
      </c>
      <c r="S81" s="54">
        <f>IF(Q81&gt;R81,1,0)</f>
        <v>0</v>
      </c>
      <c r="T81" s="55">
        <f>IF(R81&gt;Q81,1,0)</f>
        <v>1</v>
      </c>
    </row>
    <row r="82" spans="1:20" ht="13.5">
      <c r="A82" s="34"/>
      <c r="B82" s="34"/>
      <c r="C82" s="56" t="s">
        <v>65</v>
      </c>
      <c r="D82" s="213" t="s">
        <v>153</v>
      </c>
      <c r="E82" s="48" t="s">
        <v>128</v>
      </c>
      <c r="F82" s="49">
        <v>7</v>
      </c>
      <c r="G82" s="49" t="s">
        <v>63</v>
      </c>
      <c r="H82" s="51">
        <v>21</v>
      </c>
      <c r="I82" s="49">
        <v>5</v>
      </c>
      <c r="J82" s="49" t="s">
        <v>63</v>
      </c>
      <c r="K82" s="51">
        <v>21</v>
      </c>
      <c r="L82" s="49"/>
      <c r="M82" s="49" t="s">
        <v>63</v>
      </c>
      <c r="N82" s="51"/>
      <c r="O82" s="52">
        <f>F82+I82+L82</f>
        <v>12</v>
      </c>
      <c r="P82" s="53">
        <f>H82+K82+N82</f>
        <v>42</v>
      </c>
      <c r="Q82" s="54">
        <f>IF(F82&gt;H82,1,0)+IF(I82&gt;K82,1,0)+IF(L82&gt;N82,1,0)</f>
        <v>0</v>
      </c>
      <c r="R82" s="55">
        <f>IF(H82&gt;F82,1,0)+IF(K82&gt;I82,1,0)+IF(N82&gt;L82,1,0)</f>
        <v>2</v>
      </c>
      <c r="S82" s="54">
        <f>IF(Q82&gt;R82,1,0)</f>
        <v>0</v>
      </c>
      <c r="T82" s="55">
        <f>IF(R82&gt;Q82,1,0)</f>
        <v>1</v>
      </c>
    </row>
    <row r="83" spans="1:20" ht="13.5">
      <c r="A83" s="34"/>
      <c r="B83" s="34"/>
      <c r="C83" s="56" t="s">
        <v>66</v>
      </c>
      <c r="D83" s="213" t="s">
        <v>152</v>
      </c>
      <c r="E83" s="57" t="s">
        <v>129</v>
      </c>
      <c r="F83" s="49">
        <v>21</v>
      </c>
      <c r="G83" s="49" t="s">
        <v>63</v>
      </c>
      <c r="H83" s="51">
        <v>13</v>
      </c>
      <c r="I83" s="49">
        <v>21</v>
      </c>
      <c r="J83" s="49" t="s">
        <v>63</v>
      </c>
      <c r="K83" s="51">
        <v>11</v>
      </c>
      <c r="L83" s="49"/>
      <c r="M83" s="49" t="s">
        <v>63</v>
      </c>
      <c r="N83" s="51"/>
      <c r="O83" s="52">
        <f>F83+I83+L83</f>
        <v>42</v>
      </c>
      <c r="P83" s="53">
        <f>H83+K83+N83</f>
        <v>24</v>
      </c>
      <c r="Q83" s="54">
        <f>IF(F83&gt;H83,1,0)+IF(I83&gt;K83,1,0)+IF(L83&gt;N83,1,0)</f>
        <v>2</v>
      </c>
      <c r="R83" s="55">
        <f>IF(H83&gt;F83,1,0)+IF(K83&gt;I83,1,0)+IF(N83&gt;L83,1,0)</f>
        <v>0</v>
      </c>
      <c r="S83" s="54">
        <f>IF(Q83&gt;R83,1,0)</f>
        <v>1</v>
      </c>
      <c r="T83" s="55">
        <f>IF(R83&gt;Q83,1,0)</f>
        <v>0</v>
      </c>
    </row>
    <row r="84" spans="1:20" ht="15" thickBot="1">
      <c r="A84" s="34"/>
      <c r="B84" s="34"/>
      <c r="C84" s="58" t="s">
        <v>67</v>
      </c>
      <c r="D84" s="214" t="s">
        <v>163</v>
      </c>
      <c r="E84" s="59" t="s">
        <v>156</v>
      </c>
      <c r="F84" s="60">
        <v>20</v>
      </c>
      <c r="G84" s="60" t="s">
        <v>63</v>
      </c>
      <c r="H84" s="61">
        <v>22</v>
      </c>
      <c r="I84" s="60">
        <v>11</v>
      </c>
      <c r="J84" s="60" t="s">
        <v>63</v>
      </c>
      <c r="K84" s="61">
        <v>21</v>
      </c>
      <c r="L84" s="60"/>
      <c r="M84" s="60" t="s">
        <v>63</v>
      </c>
      <c r="N84" s="61"/>
      <c r="O84" s="62">
        <f>F84+I84+L84</f>
        <v>31</v>
      </c>
      <c r="P84" s="63">
        <f>H84+K84+N84</f>
        <v>43</v>
      </c>
      <c r="Q84" s="64">
        <f>IF(F84&gt;H84,1,0)+IF(I84&gt;K84,1,0)+IF(L84&gt;N84,1,0)</f>
        <v>0</v>
      </c>
      <c r="R84" s="65">
        <f>IF(H84&gt;F84,1,0)+IF(K84&gt;I84,1,0)+IF(N84&gt;L84,1,0)</f>
        <v>2</v>
      </c>
      <c r="S84" s="64">
        <f>IF(Q84&gt;R84,1,0)</f>
        <v>0</v>
      </c>
      <c r="T84" s="65">
        <f>IF(R84&gt;Q84,1,0)</f>
        <v>1</v>
      </c>
    </row>
    <row r="85" spans="1:20" ht="15" thickTop="1">
      <c r="A85" s="34"/>
      <c r="B85" s="34"/>
      <c r="C85" s="66" t="s">
        <v>68</v>
      </c>
      <c r="D85" s="67">
        <f>IF(S85+T85=0,0,IF(S85=T85,2,IF(S85&gt;T85,3,1)))</f>
        <v>1</v>
      </c>
      <c r="E85" s="67">
        <f>IF(S85+T85=0,0,IF(S85=T85,2,IF(T85&gt;S85,3,1)))</f>
        <v>3</v>
      </c>
      <c r="F85" s="68"/>
      <c r="G85" s="69"/>
      <c r="H85" s="69"/>
      <c r="I85" s="69"/>
      <c r="J85" s="69"/>
      <c r="K85" s="69"/>
      <c r="L85" s="69"/>
      <c r="M85" s="69"/>
      <c r="N85" s="70"/>
      <c r="O85" s="71">
        <f aca="true" t="shared" si="7" ref="O85:T85">SUM(O80:O84)</f>
        <v>145</v>
      </c>
      <c r="P85" s="72">
        <f t="shared" si="7"/>
        <v>193</v>
      </c>
      <c r="Q85" s="72">
        <f t="shared" si="7"/>
        <v>2</v>
      </c>
      <c r="R85" s="72">
        <f t="shared" si="7"/>
        <v>8</v>
      </c>
      <c r="S85" s="72">
        <f t="shared" si="7"/>
        <v>1</v>
      </c>
      <c r="T85" s="72">
        <f t="shared" si="7"/>
        <v>4</v>
      </c>
    </row>
    <row r="86" spans="1:20" ht="13.5">
      <c r="A86" s="73"/>
      <c r="B86" s="73"/>
      <c r="C86" s="74" t="s">
        <v>69</v>
      </c>
      <c r="D86" s="367" t="str">
        <f>IF(D85+E85=0,0,IF(D85=E85,E78,IF(D85&gt;E85,D79,E79)))</f>
        <v>SK Dobrá Voda</v>
      </c>
      <c r="E86" s="368"/>
      <c r="F86" s="75"/>
      <c r="G86" s="75"/>
      <c r="H86" s="75"/>
      <c r="I86" s="75"/>
      <c r="J86" s="75"/>
      <c r="K86" s="75"/>
      <c r="L86" s="75"/>
      <c r="M86" s="75"/>
      <c r="N86" s="75"/>
      <c r="O86" s="76"/>
      <c r="P86" s="77"/>
      <c r="Q86" s="77"/>
      <c r="R86" s="77"/>
      <c r="S86" s="77"/>
      <c r="T86" s="77"/>
    </row>
    <row r="87" spans="1:14" ht="12.75">
      <c r="A87" s="80"/>
      <c r="B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20" ht="13.5">
      <c r="A88" s="36"/>
      <c r="B88" s="36"/>
      <c r="C88" s="37"/>
      <c r="D88" s="38"/>
      <c r="E88" s="39" t="s">
        <v>56</v>
      </c>
      <c r="F88" s="359" t="s">
        <v>57</v>
      </c>
      <c r="G88" s="360"/>
      <c r="H88" s="360"/>
      <c r="I88" s="360"/>
      <c r="J88" s="360"/>
      <c r="K88" s="360"/>
      <c r="L88" s="360"/>
      <c r="M88" s="360"/>
      <c r="N88" s="361"/>
      <c r="O88" s="362" t="s">
        <v>58</v>
      </c>
      <c r="P88" s="363"/>
      <c r="Q88" s="362" t="s">
        <v>59</v>
      </c>
      <c r="R88" s="363"/>
      <c r="S88" s="362" t="s">
        <v>60</v>
      </c>
      <c r="T88" s="363"/>
    </row>
    <row r="89" spans="1:20" ht="15" thickBot="1">
      <c r="A89" s="34"/>
      <c r="B89" s="34"/>
      <c r="C89" s="40" t="s">
        <v>61</v>
      </c>
      <c r="D89" s="41" t="str">
        <f>Tabulka_základní_část!B11</f>
        <v>Sokol České Budějovice "A"</v>
      </c>
      <c r="E89" s="41" t="str">
        <f>Tabulka_základní_část!B14</f>
        <v>Sokol Vodňany</v>
      </c>
      <c r="F89" s="42">
        <v>1</v>
      </c>
      <c r="G89" s="43"/>
      <c r="H89" s="43"/>
      <c r="I89" s="43">
        <v>2</v>
      </c>
      <c r="J89" s="43"/>
      <c r="K89" s="43"/>
      <c r="L89" s="43">
        <v>3</v>
      </c>
      <c r="M89" s="44"/>
      <c r="N89" s="45"/>
      <c r="O89" s="364"/>
      <c r="P89" s="365"/>
      <c r="Q89" s="364"/>
      <c r="R89" s="365"/>
      <c r="S89" s="364"/>
      <c r="T89" s="365"/>
    </row>
    <row r="90" spans="1:20" ht="15" thickTop="1">
      <c r="A90" s="34"/>
      <c r="B90" s="34"/>
      <c r="C90" s="47" t="s">
        <v>62</v>
      </c>
      <c r="D90" s="212" t="s">
        <v>118</v>
      </c>
      <c r="E90" s="48" t="s">
        <v>121</v>
      </c>
      <c r="F90" s="49">
        <v>1</v>
      </c>
      <c r="G90" s="50" t="s">
        <v>63</v>
      </c>
      <c r="H90" s="51">
        <v>21</v>
      </c>
      <c r="I90" s="49">
        <v>7</v>
      </c>
      <c r="J90" s="50" t="s">
        <v>63</v>
      </c>
      <c r="K90" s="51">
        <v>21</v>
      </c>
      <c r="L90" s="49"/>
      <c r="M90" s="50" t="s">
        <v>63</v>
      </c>
      <c r="N90" s="51"/>
      <c r="O90" s="52">
        <f>F90+I90+L90</f>
        <v>8</v>
      </c>
      <c r="P90" s="53">
        <f>H90+K90+N90</f>
        <v>42</v>
      </c>
      <c r="Q90" s="54">
        <f>IF(F90&gt;H90,1,0)+IF(I90&gt;K90,1,0)+IF(L90&gt;N90,1,0)</f>
        <v>0</v>
      </c>
      <c r="R90" s="55">
        <f>IF(H90&gt;F90,1,0)+IF(K90&gt;I90,1,0)+IF(N90&gt;L90,1,0)</f>
        <v>2</v>
      </c>
      <c r="S90" s="54">
        <f>IF(Q90&gt;R90,1,0)</f>
        <v>0</v>
      </c>
      <c r="T90" s="55">
        <f>IF(R90&gt;Q90,1,0)</f>
        <v>1</v>
      </c>
    </row>
    <row r="91" spans="1:20" ht="13.5">
      <c r="A91" s="34"/>
      <c r="B91" s="34"/>
      <c r="C91" s="56" t="s">
        <v>64</v>
      </c>
      <c r="D91" s="213" t="s">
        <v>117</v>
      </c>
      <c r="E91" s="57" t="s">
        <v>122</v>
      </c>
      <c r="F91" s="49">
        <v>21</v>
      </c>
      <c r="G91" s="49" t="s">
        <v>63</v>
      </c>
      <c r="H91" s="51">
        <v>6</v>
      </c>
      <c r="I91" s="49">
        <v>21</v>
      </c>
      <c r="J91" s="49" t="s">
        <v>63</v>
      </c>
      <c r="K91" s="51">
        <v>19</v>
      </c>
      <c r="L91" s="49"/>
      <c r="M91" s="49" t="s">
        <v>63</v>
      </c>
      <c r="N91" s="51"/>
      <c r="O91" s="52">
        <f>F91+I91+L91</f>
        <v>42</v>
      </c>
      <c r="P91" s="53">
        <f>H91+K91+N91</f>
        <v>25</v>
      </c>
      <c r="Q91" s="54">
        <f>IF(F91&gt;H91,1,0)+IF(I91&gt;K91,1,0)+IF(L91&gt;N91,1,0)</f>
        <v>2</v>
      </c>
      <c r="R91" s="55">
        <f>IF(H91&gt;F91,1,0)+IF(K91&gt;I91,1,0)+IF(N91&gt;L91,1,0)</f>
        <v>0</v>
      </c>
      <c r="S91" s="54">
        <f>IF(Q91&gt;R91,1,0)</f>
        <v>1</v>
      </c>
      <c r="T91" s="55">
        <f>IF(R91&gt;Q91,1,0)</f>
        <v>0</v>
      </c>
    </row>
    <row r="92" spans="1:20" ht="13.5">
      <c r="A92" s="34"/>
      <c r="B92" s="34"/>
      <c r="C92" s="56" t="s">
        <v>65</v>
      </c>
      <c r="D92" s="213" t="s">
        <v>116</v>
      </c>
      <c r="E92" s="48" t="s">
        <v>123</v>
      </c>
      <c r="F92" s="49">
        <v>21</v>
      </c>
      <c r="G92" s="49" t="s">
        <v>63</v>
      </c>
      <c r="H92" s="51">
        <v>4</v>
      </c>
      <c r="I92" s="49">
        <v>21</v>
      </c>
      <c r="J92" s="49" t="s">
        <v>63</v>
      </c>
      <c r="K92" s="51">
        <v>9</v>
      </c>
      <c r="L92" s="49"/>
      <c r="M92" s="49" t="s">
        <v>63</v>
      </c>
      <c r="N92" s="51"/>
      <c r="O92" s="52">
        <f>F92+I92+L92</f>
        <v>42</v>
      </c>
      <c r="P92" s="53">
        <f>H92+K92+N92</f>
        <v>13</v>
      </c>
      <c r="Q92" s="54">
        <f>IF(F92&gt;H92,1,0)+IF(I92&gt;K92,1,0)+IF(L92&gt;N92,1,0)</f>
        <v>2</v>
      </c>
      <c r="R92" s="55">
        <f>IF(H92&gt;F92,1,0)+IF(K92&gt;I92,1,0)+IF(N92&gt;L92,1,0)</f>
        <v>0</v>
      </c>
      <c r="S92" s="54">
        <f>IF(Q92&gt;R92,1,0)</f>
        <v>1</v>
      </c>
      <c r="T92" s="55">
        <f>IF(R92&gt;Q92,1,0)</f>
        <v>0</v>
      </c>
    </row>
    <row r="93" spans="1:20" ht="13.5">
      <c r="A93" s="34"/>
      <c r="B93" s="34"/>
      <c r="C93" s="56" t="s">
        <v>66</v>
      </c>
      <c r="D93" s="213" t="s">
        <v>119</v>
      </c>
      <c r="E93" s="57" t="s">
        <v>124</v>
      </c>
      <c r="F93" s="49">
        <v>12</v>
      </c>
      <c r="G93" s="49" t="s">
        <v>63</v>
      </c>
      <c r="H93" s="51">
        <v>21</v>
      </c>
      <c r="I93" s="49">
        <v>11</v>
      </c>
      <c r="J93" s="49" t="s">
        <v>63</v>
      </c>
      <c r="K93" s="51">
        <v>21</v>
      </c>
      <c r="L93" s="49"/>
      <c r="M93" s="49" t="s">
        <v>63</v>
      </c>
      <c r="N93" s="51"/>
      <c r="O93" s="52">
        <f>F93+I93+L93</f>
        <v>23</v>
      </c>
      <c r="P93" s="53">
        <f>H93+K93+N93</f>
        <v>42</v>
      </c>
      <c r="Q93" s="54">
        <f>IF(F93&gt;H93,1,0)+IF(I93&gt;K93,1,0)+IF(L93&gt;N93,1,0)</f>
        <v>0</v>
      </c>
      <c r="R93" s="55">
        <f>IF(H93&gt;F93,1,0)+IF(K93&gt;I93,1,0)+IF(N93&gt;L93,1,0)</f>
        <v>2</v>
      </c>
      <c r="S93" s="54">
        <f>IF(Q93&gt;R93,1,0)</f>
        <v>0</v>
      </c>
      <c r="T93" s="55">
        <f>IF(R93&gt;Q93,1,0)</f>
        <v>1</v>
      </c>
    </row>
    <row r="94" spans="1:20" ht="15" thickBot="1">
      <c r="A94" s="34"/>
      <c r="B94" s="34"/>
      <c r="C94" s="58" t="s">
        <v>67</v>
      </c>
      <c r="D94" s="214" t="s">
        <v>157</v>
      </c>
      <c r="E94" s="59" t="s">
        <v>125</v>
      </c>
      <c r="F94" s="60">
        <v>21</v>
      </c>
      <c r="G94" s="60" t="s">
        <v>63</v>
      </c>
      <c r="H94" s="61">
        <v>17</v>
      </c>
      <c r="I94" s="60">
        <v>21</v>
      </c>
      <c r="J94" s="60" t="s">
        <v>63</v>
      </c>
      <c r="K94" s="61">
        <v>17</v>
      </c>
      <c r="L94" s="60"/>
      <c r="M94" s="60" t="s">
        <v>63</v>
      </c>
      <c r="N94" s="61"/>
      <c r="O94" s="62">
        <f>F94+I94+L94</f>
        <v>42</v>
      </c>
      <c r="P94" s="63">
        <f>H94+K94+N94</f>
        <v>34</v>
      </c>
      <c r="Q94" s="64">
        <f>IF(F94&gt;H94,1,0)+IF(I94&gt;K94,1,0)+IF(L94&gt;N94,1,0)</f>
        <v>2</v>
      </c>
      <c r="R94" s="65">
        <f>IF(H94&gt;F94,1,0)+IF(K94&gt;I94,1,0)+IF(N94&gt;L94,1,0)</f>
        <v>0</v>
      </c>
      <c r="S94" s="64">
        <f>IF(Q94&gt;R94,1,0)</f>
        <v>1</v>
      </c>
      <c r="T94" s="65">
        <f>IF(R94&gt;Q94,1,0)</f>
        <v>0</v>
      </c>
    </row>
    <row r="95" spans="1:20" ht="15" thickTop="1">
      <c r="A95" s="34"/>
      <c r="B95" s="34"/>
      <c r="C95" s="66" t="s">
        <v>68</v>
      </c>
      <c r="D95" s="67">
        <f>IF(S95+T95=0,0,IF(S95=T95,2,IF(S95&gt;T95,3,1)))</f>
        <v>3</v>
      </c>
      <c r="E95" s="67">
        <f>IF(S95+T95=0,0,IF(S95=T95,2,IF(T95&gt;S95,3,1)))</f>
        <v>1</v>
      </c>
      <c r="F95" s="68"/>
      <c r="G95" s="69"/>
      <c r="H95" s="69"/>
      <c r="I95" s="69"/>
      <c r="J95" s="69"/>
      <c r="K95" s="69"/>
      <c r="L95" s="69"/>
      <c r="M95" s="69"/>
      <c r="N95" s="70"/>
      <c r="O95" s="71">
        <f aca="true" t="shared" si="8" ref="O95:T95">SUM(O90:O94)</f>
        <v>157</v>
      </c>
      <c r="P95" s="72">
        <f t="shared" si="8"/>
        <v>156</v>
      </c>
      <c r="Q95" s="72">
        <f t="shared" si="8"/>
        <v>6</v>
      </c>
      <c r="R95" s="72">
        <f t="shared" si="8"/>
        <v>4</v>
      </c>
      <c r="S95" s="72">
        <f t="shared" si="8"/>
        <v>3</v>
      </c>
      <c r="T95" s="72">
        <f t="shared" si="8"/>
        <v>2</v>
      </c>
    </row>
    <row r="96" spans="1:20" ht="13.5">
      <c r="A96" s="73"/>
      <c r="B96" s="73"/>
      <c r="C96" s="74" t="s">
        <v>69</v>
      </c>
      <c r="D96" s="367" t="str">
        <f>IF(D95+E95=0,0,IF(D95=E95,E88,IF(D95&gt;E95,D89,E89)))</f>
        <v>Sokol České Budějovice "A"</v>
      </c>
      <c r="E96" s="368"/>
      <c r="F96" s="75"/>
      <c r="G96" s="75"/>
      <c r="H96" s="75"/>
      <c r="I96" s="75"/>
      <c r="J96" s="75"/>
      <c r="K96" s="75"/>
      <c r="L96" s="75"/>
      <c r="M96" s="75"/>
      <c r="N96" s="75"/>
      <c r="O96" s="76"/>
      <c r="P96" s="77"/>
      <c r="Q96" s="77"/>
      <c r="R96" s="77"/>
      <c r="S96" s="77"/>
      <c r="T96" s="77"/>
    </row>
    <row r="97" spans="1:20" ht="13.5">
      <c r="A97" s="73"/>
      <c r="B97" s="73"/>
      <c r="C97" s="79"/>
      <c r="D97" s="90"/>
      <c r="E97" s="90"/>
      <c r="F97" s="75"/>
      <c r="G97" s="75"/>
      <c r="H97" s="75"/>
      <c r="I97" s="75"/>
      <c r="J97" s="75"/>
      <c r="K97" s="75"/>
      <c r="L97" s="75"/>
      <c r="M97" s="75"/>
      <c r="N97" s="75"/>
      <c r="O97" s="76"/>
      <c r="P97" s="77"/>
      <c r="Q97" s="77"/>
      <c r="R97" s="77"/>
      <c r="S97" s="77"/>
      <c r="T97" s="77"/>
    </row>
    <row r="98" spans="1:20" ht="8.25" customHeight="1">
      <c r="A98" s="369"/>
      <c r="B98" s="369"/>
      <c r="C98" s="87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89"/>
      <c r="Q98" s="89"/>
      <c r="R98" s="89"/>
      <c r="S98" s="89"/>
      <c r="T98" s="89"/>
    </row>
    <row r="99" spans="1:20" ht="8.25" customHeight="1">
      <c r="A99" s="73"/>
      <c r="B99" s="73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6"/>
      <c r="P99" s="86"/>
      <c r="Q99" s="86"/>
      <c r="R99" s="86"/>
      <c r="S99" s="86"/>
      <c r="T99" s="86"/>
    </row>
    <row r="100" spans="1:20" ht="13.5">
      <c r="A100" s="36"/>
      <c r="B100" s="36"/>
      <c r="C100" s="37"/>
      <c r="D100" s="38"/>
      <c r="E100" s="39" t="s">
        <v>56</v>
      </c>
      <c r="F100" s="359" t="s">
        <v>57</v>
      </c>
      <c r="G100" s="360"/>
      <c r="H100" s="360"/>
      <c r="I100" s="360"/>
      <c r="J100" s="360"/>
      <c r="K100" s="360"/>
      <c r="L100" s="360"/>
      <c r="M100" s="360"/>
      <c r="N100" s="361"/>
      <c r="O100" s="362" t="s">
        <v>58</v>
      </c>
      <c r="P100" s="363"/>
      <c r="Q100" s="362" t="s">
        <v>59</v>
      </c>
      <c r="R100" s="363"/>
      <c r="S100" s="362" t="s">
        <v>60</v>
      </c>
      <c r="T100" s="363"/>
    </row>
    <row r="101" spans="1:20" ht="15" thickBot="1">
      <c r="A101" s="34"/>
      <c r="B101" s="34"/>
      <c r="C101" s="40" t="s">
        <v>61</v>
      </c>
      <c r="D101" s="41" t="str">
        <f>Tabulka_základní_část!B20</f>
        <v>Sokol České Budějovice "B"</v>
      </c>
      <c r="E101" s="41" t="str">
        <f>Tabulka_základní_část!B26</f>
        <v>SKB Český Krumlov "B"</v>
      </c>
      <c r="F101" s="42">
        <v>1</v>
      </c>
      <c r="G101" s="43"/>
      <c r="H101" s="43"/>
      <c r="I101" s="43">
        <v>2</v>
      </c>
      <c r="J101" s="43"/>
      <c r="K101" s="43"/>
      <c r="L101" s="43">
        <v>3</v>
      </c>
      <c r="M101" s="44"/>
      <c r="N101" s="45"/>
      <c r="O101" s="364"/>
      <c r="P101" s="365"/>
      <c r="Q101" s="364"/>
      <c r="R101" s="365"/>
      <c r="S101" s="364"/>
      <c r="T101" s="365"/>
    </row>
    <row r="102" spans="1:20" ht="15" thickTop="1">
      <c r="A102" s="34"/>
      <c r="B102" s="34"/>
      <c r="C102" s="47" t="s">
        <v>62</v>
      </c>
      <c r="D102" s="279" t="s">
        <v>131</v>
      </c>
      <c r="E102" s="279" t="s">
        <v>146</v>
      </c>
      <c r="F102" s="280">
        <v>0</v>
      </c>
      <c r="G102" s="281" t="s">
        <v>63</v>
      </c>
      <c r="H102" s="282">
        <v>21</v>
      </c>
      <c r="I102" s="280">
        <v>0</v>
      </c>
      <c r="J102" s="281" t="s">
        <v>63</v>
      </c>
      <c r="K102" s="282">
        <v>21</v>
      </c>
      <c r="L102" s="49"/>
      <c r="M102" s="50" t="s">
        <v>63</v>
      </c>
      <c r="N102" s="51"/>
      <c r="O102" s="52">
        <f>F102+I102+L102</f>
        <v>0</v>
      </c>
      <c r="P102" s="53">
        <f>H102+K102+N102</f>
        <v>42</v>
      </c>
      <c r="Q102" s="54">
        <f>IF(F102&gt;H102,1,0)+IF(I102&gt;K102,1,0)+IF(L102&gt;N102,1,0)</f>
        <v>0</v>
      </c>
      <c r="R102" s="55">
        <f>IF(H102&gt;F102,1,0)+IF(K102&gt;I102,1,0)+IF(N102&gt;L102,1,0)</f>
        <v>2</v>
      </c>
      <c r="S102" s="54">
        <f>IF(Q102&gt;R102,1,0)</f>
        <v>0</v>
      </c>
      <c r="T102" s="55">
        <f>IF(R102&gt;Q102,1,0)</f>
        <v>1</v>
      </c>
    </row>
    <row r="103" spans="1:20" ht="13.5">
      <c r="A103" s="34"/>
      <c r="B103" s="34"/>
      <c r="C103" s="56" t="s">
        <v>64</v>
      </c>
      <c r="D103" s="57" t="s">
        <v>132</v>
      </c>
      <c r="E103" s="57" t="s">
        <v>164</v>
      </c>
      <c r="F103" s="49">
        <v>21</v>
      </c>
      <c r="G103" s="49" t="s">
        <v>63</v>
      </c>
      <c r="H103" s="51">
        <v>17</v>
      </c>
      <c r="I103" s="49">
        <v>21</v>
      </c>
      <c r="J103" s="49" t="s">
        <v>63</v>
      </c>
      <c r="K103" s="51">
        <v>17</v>
      </c>
      <c r="L103" s="49"/>
      <c r="M103" s="49" t="s">
        <v>63</v>
      </c>
      <c r="N103" s="51"/>
      <c r="O103" s="52">
        <f>F103+I103+L103</f>
        <v>42</v>
      </c>
      <c r="P103" s="53">
        <f>H103+K103+N103</f>
        <v>34</v>
      </c>
      <c r="Q103" s="54">
        <f>IF(F103&gt;H103,1,0)+IF(I103&gt;K103,1,0)+IF(L103&gt;N103,1,0)</f>
        <v>2</v>
      </c>
      <c r="R103" s="55">
        <f>IF(H103&gt;F103,1,0)+IF(K103&gt;I103,1,0)+IF(N103&gt;L103,1,0)</f>
        <v>0</v>
      </c>
      <c r="S103" s="54">
        <f>IF(Q103&gt;R103,1,0)</f>
        <v>1</v>
      </c>
      <c r="T103" s="55">
        <f>IF(R103&gt;Q103,1,0)</f>
        <v>0</v>
      </c>
    </row>
    <row r="104" spans="1:20" ht="13.5">
      <c r="A104" s="34"/>
      <c r="B104" s="34"/>
      <c r="C104" s="56" t="s">
        <v>65</v>
      </c>
      <c r="D104" s="284" t="s">
        <v>133</v>
      </c>
      <c r="E104" s="279" t="s">
        <v>148</v>
      </c>
      <c r="F104" s="280">
        <v>0</v>
      </c>
      <c r="G104" s="280" t="s">
        <v>63</v>
      </c>
      <c r="H104" s="282">
        <v>21</v>
      </c>
      <c r="I104" s="280">
        <v>0</v>
      </c>
      <c r="J104" s="280" t="s">
        <v>63</v>
      </c>
      <c r="K104" s="282">
        <v>21</v>
      </c>
      <c r="L104" s="49" t="s">
        <v>177</v>
      </c>
      <c r="M104" s="49" t="s">
        <v>63</v>
      </c>
      <c r="N104" s="51" t="s">
        <v>177</v>
      </c>
      <c r="O104" s="52">
        <f>F104+I104</f>
        <v>0</v>
      </c>
      <c r="P104" s="53">
        <f>H104+K104</f>
        <v>42</v>
      </c>
      <c r="Q104" s="54">
        <f>IF(F104&gt;H104,1,0)+IF(I104&gt;K104,1,0)+IF(L104&gt;N104,1,0)</f>
        <v>0</v>
      </c>
      <c r="R104" s="55">
        <f>IF(H104&gt;F104,1,0)+IF(K104&gt;I104,1,0)+IF(N104&gt;L104,1,0)</f>
        <v>2</v>
      </c>
      <c r="S104" s="54">
        <f>IF(Q104&gt;R104,1,0)</f>
        <v>0</v>
      </c>
      <c r="T104" s="55">
        <f>IF(R104&gt;Q104,1,0)</f>
        <v>1</v>
      </c>
    </row>
    <row r="105" spans="1:20" ht="13.5">
      <c r="A105" s="34"/>
      <c r="B105" s="34"/>
      <c r="C105" s="56" t="s">
        <v>66</v>
      </c>
      <c r="D105" s="57" t="s">
        <v>134</v>
      </c>
      <c r="E105" s="57" t="s">
        <v>147</v>
      </c>
      <c r="F105" s="49">
        <v>4</v>
      </c>
      <c r="G105" s="49" t="s">
        <v>63</v>
      </c>
      <c r="H105" s="51">
        <v>21</v>
      </c>
      <c r="I105" s="49">
        <v>0</v>
      </c>
      <c r="J105" s="49" t="s">
        <v>63</v>
      </c>
      <c r="K105" s="51">
        <v>21</v>
      </c>
      <c r="L105" s="49"/>
      <c r="M105" s="49" t="s">
        <v>63</v>
      </c>
      <c r="N105" s="51"/>
      <c r="O105" s="52">
        <f>F105+I105+L105</f>
        <v>4</v>
      </c>
      <c r="P105" s="53">
        <f>H105+K105+N105</f>
        <v>42</v>
      </c>
      <c r="Q105" s="54">
        <f>IF(F105&gt;H105,1,0)+IF(I105&gt;K105,1,0)+IF(L105&gt;N105,1,0)</f>
        <v>0</v>
      </c>
      <c r="R105" s="55">
        <f>IF(H105&gt;F105,1,0)+IF(K105&gt;I105,1,0)+IF(N105&gt;L105,1,0)</f>
        <v>2</v>
      </c>
      <c r="S105" s="54">
        <f>IF(Q105&gt;R105,1,0)</f>
        <v>0</v>
      </c>
      <c r="T105" s="55">
        <f>IF(R105&gt;Q105,1,0)</f>
        <v>1</v>
      </c>
    </row>
    <row r="106" spans="1:20" ht="15" thickBot="1">
      <c r="A106" s="34"/>
      <c r="B106" s="34"/>
      <c r="C106" s="58" t="s">
        <v>67</v>
      </c>
      <c r="D106" s="59" t="s">
        <v>170</v>
      </c>
      <c r="E106" s="59" t="s">
        <v>168</v>
      </c>
      <c r="F106" s="60">
        <v>20</v>
      </c>
      <c r="G106" s="60" t="s">
        <v>63</v>
      </c>
      <c r="H106" s="61">
        <v>22</v>
      </c>
      <c r="I106" s="60">
        <v>4</v>
      </c>
      <c r="J106" s="60" t="s">
        <v>63</v>
      </c>
      <c r="K106" s="61">
        <v>21</v>
      </c>
      <c r="L106" s="60"/>
      <c r="M106" s="60" t="s">
        <v>63</v>
      </c>
      <c r="N106" s="61"/>
      <c r="O106" s="62">
        <f>F106+I106+L106</f>
        <v>24</v>
      </c>
      <c r="P106" s="63">
        <f>H106+K106+N106</f>
        <v>43</v>
      </c>
      <c r="Q106" s="64">
        <f>IF(F106&gt;H106,1,0)+IF(I106&gt;K106,1,0)+IF(L106&gt;N106,1,0)</f>
        <v>0</v>
      </c>
      <c r="R106" s="65">
        <f>IF(H106&gt;F106,1,0)+IF(K106&gt;I106,1,0)+IF(N106&gt;L106,1,0)</f>
        <v>2</v>
      </c>
      <c r="S106" s="64">
        <f>IF(Q106&gt;R106,1,0)</f>
        <v>0</v>
      </c>
      <c r="T106" s="65">
        <f>IF(R106&gt;Q106,1,0)</f>
        <v>1</v>
      </c>
    </row>
    <row r="107" spans="1:20" ht="15" thickTop="1">
      <c r="A107" s="34"/>
      <c r="B107" s="34"/>
      <c r="C107" s="66" t="s">
        <v>68</v>
      </c>
      <c r="D107" s="67">
        <f>IF(S107+T107=0,0,IF(S107=T107,2,IF(S107&gt;T107,3,1)))</f>
        <v>1</v>
      </c>
      <c r="E107" s="67">
        <f>IF(S107+T107=0,0,IF(S107=T107,2,IF(T107&gt;S107,3,1)))</f>
        <v>3</v>
      </c>
      <c r="F107" s="68"/>
      <c r="G107" s="69"/>
      <c r="H107" s="69"/>
      <c r="I107" s="69"/>
      <c r="J107" s="69"/>
      <c r="K107" s="69"/>
      <c r="L107" s="69"/>
      <c r="M107" s="69"/>
      <c r="N107" s="70"/>
      <c r="O107" s="71">
        <f aca="true" t="shared" si="9" ref="O107:T107">SUM(O102:O106)</f>
        <v>70</v>
      </c>
      <c r="P107" s="72">
        <f t="shared" si="9"/>
        <v>203</v>
      </c>
      <c r="Q107" s="72">
        <f t="shared" si="9"/>
        <v>2</v>
      </c>
      <c r="R107" s="72">
        <f t="shared" si="9"/>
        <v>8</v>
      </c>
      <c r="S107" s="72">
        <f t="shared" si="9"/>
        <v>1</v>
      </c>
      <c r="T107" s="72">
        <f t="shared" si="9"/>
        <v>4</v>
      </c>
    </row>
    <row r="108" spans="1:20" ht="13.5">
      <c r="A108" s="73"/>
      <c r="B108" s="73"/>
      <c r="C108" s="74" t="s">
        <v>69</v>
      </c>
      <c r="D108" s="367" t="str">
        <f>IF(D107+E107=0,0,IF(D107=E107,E100,IF(D107&gt;E107,D101,E101)))</f>
        <v>SKB Český Krumlov "B"</v>
      </c>
      <c r="E108" s="368"/>
      <c r="F108" s="75"/>
      <c r="G108" s="75"/>
      <c r="H108" s="75"/>
      <c r="I108" s="75"/>
      <c r="J108" s="75"/>
      <c r="K108" s="75"/>
      <c r="L108" s="75"/>
      <c r="M108" s="75"/>
      <c r="N108" s="75"/>
      <c r="O108" s="76"/>
      <c r="P108" s="77"/>
      <c r="Q108" s="77"/>
      <c r="R108" s="77"/>
      <c r="S108" s="77"/>
      <c r="T108" s="77"/>
    </row>
    <row r="109" spans="1:20" ht="13.5">
      <c r="A109" s="73"/>
      <c r="B109" s="73"/>
      <c r="C109" s="79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6"/>
      <c r="P109" s="77"/>
      <c r="Q109" s="77"/>
      <c r="R109" s="77"/>
      <c r="S109" s="77"/>
      <c r="T109" s="77"/>
    </row>
    <row r="110" spans="1:20" ht="13.5">
      <c r="A110" s="36"/>
      <c r="B110" s="36"/>
      <c r="C110" s="37"/>
      <c r="D110" s="38"/>
      <c r="E110" s="39" t="s">
        <v>56</v>
      </c>
      <c r="F110" s="359" t="s">
        <v>57</v>
      </c>
      <c r="G110" s="360"/>
      <c r="H110" s="360"/>
      <c r="I110" s="360"/>
      <c r="J110" s="360"/>
      <c r="K110" s="360"/>
      <c r="L110" s="360"/>
      <c r="M110" s="360"/>
      <c r="N110" s="361"/>
      <c r="O110" s="362" t="s">
        <v>58</v>
      </c>
      <c r="P110" s="363"/>
      <c r="Q110" s="362" t="s">
        <v>59</v>
      </c>
      <c r="R110" s="363"/>
      <c r="S110" s="362" t="s">
        <v>60</v>
      </c>
      <c r="T110" s="363"/>
    </row>
    <row r="111" spans="1:20" ht="15" thickBot="1">
      <c r="A111" s="34"/>
      <c r="B111" s="34"/>
      <c r="C111" s="40" t="s">
        <v>61</v>
      </c>
      <c r="D111" s="41" t="str">
        <f>Tabulka_základní_část!B23</f>
        <v>SKB Český Krumlov "D"</v>
      </c>
      <c r="E111" s="41" t="str">
        <f>Tabulka_základní_část!B17</f>
        <v>SK Dobrá Voda</v>
      </c>
      <c r="F111" s="42">
        <v>1</v>
      </c>
      <c r="G111" s="43"/>
      <c r="H111" s="43"/>
      <c r="I111" s="43">
        <v>2</v>
      </c>
      <c r="J111" s="43"/>
      <c r="K111" s="43"/>
      <c r="L111" s="43">
        <v>3</v>
      </c>
      <c r="M111" s="44"/>
      <c r="N111" s="45"/>
      <c r="O111" s="364"/>
      <c r="P111" s="365"/>
      <c r="Q111" s="364"/>
      <c r="R111" s="365"/>
      <c r="S111" s="364"/>
      <c r="T111" s="365"/>
    </row>
    <row r="112" spans="1:20" ht="15" thickTop="1">
      <c r="A112" s="34"/>
      <c r="B112" s="34"/>
      <c r="C112" s="47" t="s">
        <v>62</v>
      </c>
      <c r="D112" s="48" t="s">
        <v>136</v>
      </c>
      <c r="E112" s="48" t="s">
        <v>126</v>
      </c>
      <c r="F112" s="49">
        <v>3</v>
      </c>
      <c r="G112" s="50" t="s">
        <v>63</v>
      </c>
      <c r="H112" s="51">
        <v>21</v>
      </c>
      <c r="I112" s="49">
        <v>0</v>
      </c>
      <c r="J112" s="50" t="s">
        <v>63</v>
      </c>
      <c r="K112" s="51">
        <v>21</v>
      </c>
      <c r="L112" s="49"/>
      <c r="M112" s="50" t="s">
        <v>63</v>
      </c>
      <c r="N112" s="51"/>
      <c r="O112" s="52">
        <f>F112+I112+L112</f>
        <v>3</v>
      </c>
      <c r="P112" s="53">
        <f>H112+K112+N112</f>
        <v>42</v>
      </c>
      <c r="Q112" s="54">
        <f>IF(F112&gt;H112,1,0)+IF(I112&gt;K112,1,0)+IF(L112&gt;N112,1,0)</f>
        <v>0</v>
      </c>
      <c r="R112" s="55">
        <f>IF(H112&gt;F112,1,0)+IF(K112&gt;I112,1,0)+IF(N112&gt;L112,1,0)</f>
        <v>2</v>
      </c>
      <c r="S112" s="54">
        <f>IF(Q112&gt;R112,1,0)</f>
        <v>0</v>
      </c>
      <c r="T112" s="55">
        <f>IF(R112&gt;Q112,1,0)</f>
        <v>1</v>
      </c>
    </row>
    <row r="113" spans="1:20" ht="13.5">
      <c r="A113" s="34"/>
      <c r="B113" s="34"/>
      <c r="C113" s="56" t="s">
        <v>64</v>
      </c>
      <c r="D113" s="57" t="s">
        <v>137</v>
      </c>
      <c r="E113" s="57" t="s">
        <v>127</v>
      </c>
      <c r="F113" s="49">
        <v>13</v>
      </c>
      <c r="G113" s="49" t="s">
        <v>63</v>
      </c>
      <c r="H113" s="51">
        <v>21</v>
      </c>
      <c r="I113" s="49">
        <v>5</v>
      </c>
      <c r="J113" s="49" t="s">
        <v>63</v>
      </c>
      <c r="K113" s="51">
        <v>21</v>
      </c>
      <c r="L113" s="49"/>
      <c r="M113" s="49" t="s">
        <v>63</v>
      </c>
      <c r="N113" s="51"/>
      <c r="O113" s="52">
        <f>F113+I113+L113</f>
        <v>18</v>
      </c>
      <c r="P113" s="53">
        <f>H113+K113+N113</f>
        <v>42</v>
      </c>
      <c r="Q113" s="54">
        <f>IF(F113&gt;H113,1,0)+IF(I113&gt;K113,1,0)+IF(L113&gt;N113,1,0)</f>
        <v>0</v>
      </c>
      <c r="R113" s="55">
        <f>IF(H113&gt;F113,1,0)+IF(K113&gt;I113,1,0)+IF(N113&gt;L113,1,0)</f>
        <v>2</v>
      </c>
      <c r="S113" s="54">
        <f>IF(Q113&gt;R113,1,0)</f>
        <v>0</v>
      </c>
      <c r="T113" s="55">
        <f>IF(R113&gt;Q113,1,0)</f>
        <v>1</v>
      </c>
    </row>
    <row r="114" spans="1:20" ht="13.5">
      <c r="A114" s="34"/>
      <c r="B114" s="34"/>
      <c r="C114" s="56" t="s">
        <v>65</v>
      </c>
      <c r="D114" s="57" t="s">
        <v>138</v>
      </c>
      <c r="E114" s="48" t="s">
        <v>128</v>
      </c>
      <c r="F114" s="49">
        <v>6</v>
      </c>
      <c r="G114" s="49" t="s">
        <v>63</v>
      </c>
      <c r="H114" s="51">
        <v>21</v>
      </c>
      <c r="I114" s="49">
        <v>5</v>
      </c>
      <c r="J114" s="49" t="s">
        <v>63</v>
      </c>
      <c r="K114" s="51">
        <v>21</v>
      </c>
      <c r="L114" s="49"/>
      <c r="M114" s="49" t="s">
        <v>63</v>
      </c>
      <c r="N114" s="51"/>
      <c r="O114" s="52">
        <f>F114+I114+L114</f>
        <v>11</v>
      </c>
      <c r="P114" s="53">
        <f>H114+K114+N114</f>
        <v>42</v>
      </c>
      <c r="Q114" s="54">
        <f>IF(F114&gt;H114,1,0)+IF(I114&gt;K114,1,0)+IF(L114&gt;N114,1,0)</f>
        <v>0</v>
      </c>
      <c r="R114" s="55">
        <f>IF(H114&gt;F114,1,0)+IF(K114&gt;I114,1,0)+IF(N114&gt;L114,1,0)</f>
        <v>2</v>
      </c>
      <c r="S114" s="54">
        <f>IF(Q114&gt;R114,1,0)</f>
        <v>0</v>
      </c>
      <c r="T114" s="55">
        <f>IF(R114&gt;Q114,1,0)</f>
        <v>1</v>
      </c>
    </row>
    <row r="115" spans="1:20" ht="13.5">
      <c r="A115" s="34"/>
      <c r="B115" s="34"/>
      <c r="C115" s="56" t="s">
        <v>66</v>
      </c>
      <c r="D115" s="57" t="s">
        <v>139</v>
      </c>
      <c r="E115" s="57" t="s">
        <v>129</v>
      </c>
      <c r="F115" s="49">
        <v>11</v>
      </c>
      <c r="G115" s="49" t="s">
        <v>63</v>
      </c>
      <c r="H115" s="51">
        <v>21</v>
      </c>
      <c r="I115" s="49">
        <v>8</v>
      </c>
      <c r="J115" s="49" t="s">
        <v>63</v>
      </c>
      <c r="K115" s="51">
        <v>21</v>
      </c>
      <c r="L115" s="49"/>
      <c r="M115" s="49" t="s">
        <v>63</v>
      </c>
      <c r="N115" s="51"/>
      <c r="O115" s="52">
        <f>F115+I115+L115</f>
        <v>19</v>
      </c>
      <c r="P115" s="53">
        <f>H115+K115+N115</f>
        <v>42</v>
      </c>
      <c r="Q115" s="54">
        <f>IF(F115&gt;H115,1,0)+IF(I115&gt;K115,1,0)+IF(L115&gt;N115,1,0)</f>
        <v>0</v>
      </c>
      <c r="R115" s="55">
        <f>IF(H115&gt;F115,1,0)+IF(K115&gt;I115,1,0)+IF(N115&gt;L115,1,0)</f>
        <v>2</v>
      </c>
      <c r="S115" s="54">
        <f>IF(Q115&gt;R115,1,0)</f>
        <v>0</v>
      </c>
      <c r="T115" s="55">
        <f>IF(R115&gt;Q115,1,0)</f>
        <v>1</v>
      </c>
    </row>
    <row r="116" spans="1:20" ht="15" thickBot="1">
      <c r="A116" s="34"/>
      <c r="B116" s="34"/>
      <c r="C116" s="58" t="s">
        <v>67</v>
      </c>
      <c r="D116" s="59" t="s">
        <v>140</v>
      </c>
      <c r="E116" s="59" t="s">
        <v>167</v>
      </c>
      <c r="F116" s="60">
        <v>8</v>
      </c>
      <c r="G116" s="60" t="s">
        <v>63</v>
      </c>
      <c r="H116" s="61">
        <v>21</v>
      </c>
      <c r="I116" s="60">
        <v>2</v>
      </c>
      <c r="J116" s="60" t="s">
        <v>63</v>
      </c>
      <c r="K116" s="61">
        <v>21</v>
      </c>
      <c r="L116" s="60"/>
      <c r="M116" s="60" t="s">
        <v>63</v>
      </c>
      <c r="N116" s="61"/>
      <c r="O116" s="62">
        <f>F116+I116+L116</f>
        <v>10</v>
      </c>
      <c r="P116" s="63">
        <f>H116+K116+N116</f>
        <v>42</v>
      </c>
      <c r="Q116" s="64">
        <f>IF(F116&gt;H116,1,0)+IF(I116&gt;K116,1,0)+IF(L116&gt;N116,1,0)</f>
        <v>0</v>
      </c>
      <c r="R116" s="65">
        <f>IF(H116&gt;F116,1,0)+IF(K116&gt;I116,1,0)+IF(N116&gt;L116,1,0)</f>
        <v>2</v>
      </c>
      <c r="S116" s="64">
        <f>IF(Q116&gt;R116,1,0)</f>
        <v>0</v>
      </c>
      <c r="T116" s="65">
        <f>IF(R116&gt;Q116,1,0)</f>
        <v>1</v>
      </c>
    </row>
    <row r="117" spans="1:20" ht="15" thickTop="1">
      <c r="A117" s="34"/>
      <c r="B117" s="34"/>
      <c r="C117" s="66" t="s">
        <v>68</v>
      </c>
      <c r="D117" s="67">
        <f>IF(S117+T117=0,0,IF(S117=T117,2,IF(S117&gt;T117,3,1)))</f>
        <v>1</v>
      </c>
      <c r="E117" s="67">
        <f>IF(S117+T117=0,0,IF(S117=T117,2,IF(T117&gt;S117,3,1)))</f>
        <v>3</v>
      </c>
      <c r="F117" s="68"/>
      <c r="G117" s="69"/>
      <c r="H117" s="69"/>
      <c r="I117" s="69"/>
      <c r="J117" s="69"/>
      <c r="K117" s="69"/>
      <c r="L117" s="69"/>
      <c r="M117" s="69"/>
      <c r="N117" s="70"/>
      <c r="O117" s="71">
        <f aca="true" t="shared" si="10" ref="O117:T117">SUM(O112:O116)</f>
        <v>61</v>
      </c>
      <c r="P117" s="72">
        <f t="shared" si="10"/>
        <v>210</v>
      </c>
      <c r="Q117" s="72">
        <f t="shared" si="10"/>
        <v>0</v>
      </c>
      <c r="R117" s="72">
        <f t="shared" si="10"/>
        <v>10</v>
      </c>
      <c r="S117" s="72">
        <f t="shared" si="10"/>
        <v>0</v>
      </c>
      <c r="T117" s="72">
        <f t="shared" si="10"/>
        <v>5</v>
      </c>
    </row>
    <row r="118" spans="1:20" ht="13.5">
      <c r="A118" s="73"/>
      <c r="B118" s="73"/>
      <c r="C118" s="74" t="s">
        <v>69</v>
      </c>
      <c r="D118" s="367" t="str">
        <f>IF(D117+E117=0,0,IF(D117=E117,E110,IF(D117&gt;E117,D111,E111)))</f>
        <v>SK Dobrá Voda</v>
      </c>
      <c r="E118" s="368"/>
      <c r="F118" s="75"/>
      <c r="G118" s="75"/>
      <c r="H118" s="75"/>
      <c r="I118" s="75"/>
      <c r="J118" s="75"/>
      <c r="K118" s="75"/>
      <c r="L118" s="75"/>
      <c r="M118" s="75"/>
      <c r="N118" s="75"/>
      <c r="O118" s="76"/>
      <c r="P118" s="77"/>
      <c r="Q118" s="77"/>
      <c r="R118" s="77"/>
      <c r="S118" s="77"/>
      <c r="T118" s="77"/>
    </row>
    <row r="119" spans="1:14" ht="12.75">
      <c r="A119" s="80"/>
      <c r="B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</row>
    <row r="120" spans="1:20" ht="13.5">
      <c r="A120" s="36"/>
      <c r="B120" s="36"/>
      <c r="C120" s="37"/>
      <c r="D120" s="38"/>
      <c r="E120" s="39" t="s">
        <v>56</v>
      </c>
      <c r="F120" s="359" t="s">
        <v>57</v>
      </c>
      <c r="G120" s="360"/>
      <c r="H120" s="360"/>
      <c r="I120" s="360"/>
      <c r="J120" s="360"/>
      <c r="K120" s="360"/>
      <c r="L120" s="360"/>
      <c r="M120" s="360"/>
      <c r="N120" s="361"/>
      <c r="O120" s="362" t="s">
        <v>58</v>
      </c>
      <c r="P120" s="363"/>
      <c r="Q120" s="362" t="s">
        <v>59</v>
      </c>
      <c r="R120" s="363"/>
      <c r="S120" s="362" t="s">
        <v>60</v>
      </c>
      <c r="T120" s="363"/>
    </row>
    <row r="121" spans="1:20" ht="15" thickBot="1">
      <c r="A121" s="34"/>
      <c r="B121" s="34"/>
      <c r="C121" s="40" t="s">
        <v>61</v>
      </c>
      <c r="D121" s="41" t="str">
        <f>Tabulka_základní_část!B5</f>
        <v>SKB Český Krumlov "A"</v>
      </c>
      <c r="E121" s="41" t="str">
        <f>Tabulka_základní_část!B14</f>
        <v>Sokol Vodňany</v>
      </c>
      <c r="F121" s="42">
        <v>1</v>
      </c>
      <c r="G121" s="43"/>
      <c r="H121" s="43"/>
      <c r="I121" s="43">
        <v>2</v>
      </c>
      <c r="J121" s="43"/>
      <c r="K121" s="43"/>
      <c r="L121" s="43">
        <v>3</v>
      </c>
      <c r="M121" s="44"/>
      <c r="N121" s="45"/>
      <c r="O121" s="364"/>
      <c r="P121" s="365"/>
      <c r="Q121" s="364"/>
      <c r="R121" s="365"/>
      <c r="S121" s="364"/>
      <c r="T121" s="365"/>
    </row>
    <row r="122" spans="1:20" ht="15" thickTop="1">
      <c r="A122" s="34"/>
      <c r="B122" s="34"/>
      <c r="C122" s="47" t="s">
        <v>62</v>
      </c>
      <c r="D122" s="48" t="s">
        <v>141</v>
      </c>
      <c r="E122" s="48" t="s">
        <v>121</v>
      </c>
      <c r="F122" s="49">
        <v>8</v>
      </c>
      <c r="G122" s="50" t="s">
        <v>63</v>
      </c>
      <c r="H122" s="51">
        <v>21</v>
      </c>
      <c r="I122" s="49">
        <v>13</v>
      </c>
      <c r="J122" s="50" t="s">
        <v>63</v>
      </c>
      <c r="K122" s="51">
        <v>21</v>
      </c>
      <c r="L122" s="49"/>
      <c r="M122" s="50" t="s">
        <v>63</v>
      </c>
      <c r="N122" s="51"/>
      <c r="O122" s="52">
        <f>F122+I122+L122</f>
        <v>21</v>
      </c>
      <c r="P122" s="53">
        <f>H122+K122+N122</f>
        <v>42</v>
      </c>
      <c r="Q122" s="54">
        <f>IF(F122&gt;H122,1,0)+IF(I122&gt;K122,1,0)+IF(L122&gt;N122,1,0)</f>
        <v>0</v>
      </c>
      <c r="R122" s="55">
        <f>IF(H122&gt;F122,1,0)+IF(K122&gt;I122,1,0)+IF(N122&gt;L122,1,0)</f>
        <v>2</v>
      </c>
      <c r="S122" s="54">
        <f>IF(Q122&gt;R122,1,0)</f>
        <v>0</v>
      </c>
      <c r="T122" s="55">
        <f>IF(R122&gt;Q122,1,0)</f>
        <v>1</v>
      </c>
    </row>
    <row r="123" spans="1:20" ht="13.5">
      <c r="A123" s="34"/>
      <c r="B123" s="34"/>
      <c r="C123" s="56" t="s">
        <v>64</v>
      </c>
      <c r="D123" s="57" t="s">
        <v>158</v>
      </c>
      <c r="E123" s="57" t="s">
        <v>122</v>
      </c>
      <c r="F123" s="49">
        <v>21</v>
      </c>
      <c r="G123" s="49" t="s">
        <v>63</v>
      </c>
      <c r="H123" s="51">
        <v>16</v>
      </c>
      <c r="I123" s="49">
        <v>9</v>
      </c>
      <c r="J123" s="49" t="s">
        <v>63</v>
      </c>
      <c r="K123" s="51">
        <v>21</v>
      </c>
      <c r="L123" s="49">
        <v>21</v>
      </c>
      <c r="M123" s="49" t="s">
        <v>63</v>
      </c>
      <c r="N123" s="51">
        <v>19</v>
      </c>
      <c r="O123" s="52">
        <f>F123+I123+L123</f>
        <v>51</v>
      </c>
      <c r="P123" s="53">
        <f>H123+K123+N123</f>
        <v>56</v>
      </c>
      <c r="Q123" s="54">
        <f>IF(F123&gt;H123,1,0)+IF(I123&gt;K123,1,0)+IF(L123&gt;N123,1,0)</f>
        <v>2</v>
      </c>
      <c r="R123" s="55">
        <f>IF(H123&gt;F123,1,0)+IF(K123&gt;I123,1,0)+IF(N123&gt;L123,1,0)</f>
        <v>1</v>
      </c>
      <c r="S123" s="54">
        <f>IF(Q123&gt;R123,1,0)</f>
        <v>1</v>
      </c>
      <c r="T123" s="55">
        <f>IF(R123&gt;Q123,1,0)</f>
        <v>0</v>
      </c>
    </row>
    <row r="124" spans="1:20" ht="13.5">
      <c r="A124" s="34"/>
      <c r="B124" s="34"/>
      <c r="C124" s="56" t="s">
        <v>65</v>
      </c>
      <c r="D124" s="57" t="s">
        <v>143</v>
      </c>
      <c r="E124" s="48" t="s">
        <v>123</v>
      </c>
      <c r="F124" s="49">
        <v>21</v>
      </c>
      <c r="G124" s="49" t="s">
        <v>63</v>
      </c>
      <c r="H124" s="51">
        <v>6</v>
      </c>
      <c r="I124" s="49">
        <v>21</v>
      </c>
      <c r="J124" s="49" t="s">
        <v>63</v>
      </c>
      <c r="K124" s="51">
        <v>5</v>
      </c>
      <c r="L124" s="49"/>
      <c r="M124" s="49" t="s">
        <v>63</v>
      </c>
      <c r="N124" s="51"/>
      <c r="O124" s="52">
        <f>F124+I124+L124</f>
        <v>42</v>
      </c>
      <c r="P124" s="53">
        <f>H124+K124+N124</f>
        <v>11</v>
      </c>
      <c r="Q124" s="54">
        <f>IF(F124&gt;H124,1,0)+IF(I124&gt;K124,1,0)+IF(L124&gt;N124,1,0)</f>
        <v>2</v>
      </c>
      <c r="R124" s="55">
        <f>IF(H124&gt;F124,1,0)+IF(K124&gt;I124,1,0)+IF(N124&gt;L124,1,0)</f>
        <v>0</v>
      </c>
      <c r="S124" s="54">
        <f>IF(Q124&gt;R124,1,0)</f>
        <v>1</v>
      </c>
      <c r="T124" s="55">
        <f>IF(R124&gt;Q124,1,0)</f>
        <v>0</v>
      </c>
    </row>
    <row r="125" spans="1:20" ht="13.5">
      <c r="A125" s="34"/>
      <c r="B125" s="34"/>
      <c r="C125" s="56" t="s">
        <v>66</v>
      </c>
      <c r="D125" s="57" t="s">
        <v>142</v>
      </c>
      <c r="E125" s="57" t="s">
        <v>124</v>
      </c>
      <c r="F125" s="49">
        <v>21</v>
      </c>
      <c r="G125" s="49" t="s">
        <v>63</v>
      </c>
      <c r="H125" s="51">
        <v>8</v>
      </c>
      <c r="I125" s="49">
        <v>21</v>
      </c>
      <c r="J125" s="49" t="s">
        <v>63</v>
      </c>
      <c r="K125" s="51">
        <v>8</v>
      </c>
      <c r="L125" s="49"/>
      <c r="M125" s="49" t="s">
        <v>63</v>
      </c>
      <c r="N125" s="51"/>
      <c r="O125" s="52">
        <f>F125+I125+L125</f>
        <v>42</v>
      </c>
      <c r="P125" s="53">
        <f>H125+K125+N125</f>
        <v>16</v>
      </c>
      <c r="Q125" s="54">
        <f>IF(F125&gt;H125,1,0)+IF(I125&gt;K125,1,0)+IF(L125&gt;N125,1,0)</f>
        <v>2</v>
      </c>
      <c r="R125" s="55">
        <f>IF(H125&gt;F125,1,0)+IF(K125&gt;I125,1,0)+IF(N125&gt;L125,1,0)</f>
        <v>0</v>
      </c>
      <c r="S125" s="54">
        <f>IF(Q125&gt;R125,1,0)</f>
        <v>1</v>
      </c>
      <c r="T125" s="55">
        <f>IF(R125&gt;Q125,1,0)</f>
        <v>0</v>
      </c>
    </row>
    <row r="126" spans="1:20" ht="15" thickBot="1">
      <c r="A126" s="34"/>
      <c r="B126" s="34"/>
      <c r="C126" s="58" t="s">
        <v>67</v>
      </c>
      <c r="D126" s="59" t="s">
        <v>169</v>
      </c>
      <c r="E126" s="59" t="s">
        <v>125</v>
      </c>
      <c r="F126" s="60">
        <v>21</v>
      </c>
      <c r="G126" s="60" t="s">
        <v>63</v>
      </c>
      <c r="H126" s="61">
        <v>19</v>
      </c>
      <c r="I126" s="60">
        <v>10</v>
      </c>
      <c r="J126" s="60" t="s">
        <v>63</v>
      </c>
      <c r="K126" s="61">
        <v>21</v>
      </c>
      <c r="L126" s="60">
        <v>16</v>
      </c>
      <c r="M126" s="60" t="s">
        <v>63</v>
      </c>
      <c r="N126" s="61">
        <v>21</v>
      </c>
      <c r="O126" s="62">
        <f>F126+I126+L126</f>
        <v>47</v>
      </c>
      <c r="P126" s="63">
        <f>H126+K126+N126</f>
        <v>61</v>
      </c>
      <c r="Q126" s="64">
        <f>IF(F126&gt;H126,1,0)+IF(I126&gt;K126,1,0)+IF(L126&gt;N126,1,0)</f>
        <v>1</v>
      </c>
      <c r="R126" s="65">
        <f>IF(H126&gt;F126,1,0)+IF(K126&gt;I126,1,0)+IF(N126&gt;L126,1,0)</f>
        <v>2</v>
      </c>
      <c r="S126" s="64">
        <f>IF(Q126&gt;R126,1,0)</f>
        <v>0</v>
      </c>
      <c r="T126" s="65">
        <f>IF(R126&gt;Q126,1,0)</f>
        <v>1</v>
      </c>
    </row>
    <row r="127" spans="1:20" ht="15" thickTop="1">
      <c r="A127" s="34"/>
      <c r="B127" s="34"/>
      <c r="C127" s="66" t="s">
        <v>68</v>
      </c>
      <c r="D127" s="67">
        <f>IF(S127+T127=0,0,IF(S127=T127,2,IF(S127&gt;T127,3,1)))</f>
        <v>3</v>
      </c>
      <c r="E127" s="67">
        <f>IF(S127+T127=0,0,IF(S127=T127,2,IF(T127&gt;S127,3,1)))</f>
        <v>1</v>
      </c>
      <c r="F127" s="68"/>
      <c r="G127" s="69"/>
      <c r="H127" s="69"/>
      <c r="I127" s="69"/>
      <c r="J127" s="69"/>
      <c r="K127" s="69"/>
      <c r="L127" s="69"/>
      <c r="M127" s="69"/>
      <c r="N127" s="70"/>
      <c r="O127" s="71">
        <f aca="true" t="shared" si="11" ref="O127:T127">SUM(O122:O126)</f>
        <v>203</v>
      </c>
      <c r="P127" s="72">
        <f t="shared" si="11"/>
        <v>186</v>
      </c>
      <c r="Q127" s="72">
        <f t="shared" si="11"/>
        <v>7</v>
      </c>
      <c r="R127" s="72">
        <f t="shared" si="11"/>
        <v>5</v>
      </c>
      <c r="S127" s="72">
        <f t="shared" si="11"/>
        <v>3</v>
      </c>
      <c r="T127" s="72">
        <f t="shared" si="11"/>
        <v>2</v>
      </c>
    </row>
    <row r="128" spans="1:20" ht="13.5">
      <c r="A128" s="73"/>
      <c r="B128" s="73"/>
      <c r="C128" s="74" t="s">
        <v>69</v>
      </c>
      <c r="D128" s="367" t="str">
        <f>IF(D127+E127=0,0,IF(D127=E127,E120,IF(D127&gt;E127,D121,E121)))</f>
        <v>SKB Český Krumlov "A"</v>
      </c>
      <c r="E128" s="368"/>
      <c r="F128" s="75"/>
      <c r="G128" s="75"/>
      <c r="H128" s="75"/>
      <c r="I128" s="75"/>
      <c r="J128" s="75"/>
      <c r="K128" s="75"/>
      <c r="L128" s="75"/>
      <c r="M128" s="75"/>
      <c r="N128" s="75"/>
      <c r="O128" s="76"/>
      <c r="P128" s="77"/>
      <c r="Q128" s="77"/>
      <c r="R128" s="77"/>
      <c r="S128" s="77"/>
      <c r="T128" s="77"/>
    </row>
    <row r="129" spans="1:14" ht="12.75">
      <c r="A129" s="80"/>
      <c r="B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</row>
    <row r="130" spans="1:20" ht="13.5">
      <c r="A130" s="36"/>
      <c r="B130" s="36"/>
      <c r="C130" s="37"/>
      <c r="D130" s="38"/>
      <c r="E130" s="39" t="s">
        <v>56</v>
      </c>
      <c r="F130" s="359" t="s">
        <v>57</v>
      </c>
      <c r="G130" s="360"/>
      <c r="H130" s="360"/>
      <c r="I130" s="360"/>
      <c r="J130" s="360"/>
      <c r="K130" s="360"/>
      <c r="L130" s="360"/>
      <c r="M130" s="360"/>
      <c r="N130" s="361"/>
      <c r="O130" s="362" t="s">
        <v>58</v>
      </c>
      <c r="P130" s="363"/>
      <c r="Q130" s="362" t="s">
        <v>59</v>
      </c>
      <c r="R130" s="363"/>
      <c r="S130" s="362" t="s">
        <v>60</v>
      </c>
      <c r="T130" s="363"/>
    </row>
    <row r="131" spans="1:20" ht="15" thickBot="1">
      <c r="A131" s="34"/>
      <c r="B131" s="34"/>
      <c r="C131" s="40" t="s">
        <v>61</v>
      </c>
      <c r="D131" s="41" t="str">
        <f>Tabulka_základní_část!B8</f>
        <v>SKB Český Krumlov "C"</v>
      </c>
      <c r="E131" s="41" t="str">
        <f>Tabulka_základní_část!B11</f>
        <v>Sokol České Budějovice "A"</v>
      </c>
      <c r="F131" s="42">
        <v>1</v>
      </c>
      <c r="G131" s="43"/>
      <c r="H131" s="43"/>
      <c r="I131" s="43">
        <v>2</v>
      </c>
      <c r="J131" s="43"/>
      <c r="K131" s="43"/>
      <c r="L131" s="43">
        <v>3</v>
      </c>
      <c r="M131" s="44"/>
      <c r="N131" s="45"/>
      <c r="O131" s="364"/>
      <c r="P131" s="365"/>
      <c r="Q131" s="364"/>
      <c r="R131" s="365"/>
      <c r="S131" s="364"/>
      <c r="T131" s="365"/>
    </row>
    <row r="132" spans="1:20" ht="15" thickTop="1">
      <c r="A132" s="34"/>
      <c r="B132" s="34"/>
      <c r="C132" s="47" t="s">
        <v>62</v>
      </c>
      <c r="D132" s="48" t="s">
        <v>151</v>
      </c>
      <c r="E132" s="48" t="s">
        <v>118</v>
      </c>
      <c r="F132" s="49">
        <v>22</v>
      </c>
      <c r="G132" s="50" t="s">
        <v>63</v>
      </c>
      <c r="H132" s="51">
        <v>20</v>
      </c>
      <c r="I132" s="49">
        <v>21</v>
      </c>
      <c r="J132" s="50" t="s">
        <v>63</v>
      </c>
      <c r="K132" s="51">
        <v>12</v>
      </c>
      <c r="L132" s="49"/>
      <c r="M132" s="50" t="s">
        <v>63</v>
      </c>
      <c r="N132" s="51"/>
      <c r="O132" s="52">
        <f>F132+I132+L132</f>
        <v>43</v>
      </c>
      <c r="P132" s="53">
        <f>H132+K132+N132</f>
        <v>32</v>
      </c>
      <c r="Q132" s="54">
        <f>IF(F132&gt;H132,1,0)+IF(I132&gt;K132,1,0)+IF(L132&gt;N132,1,0)</f>
        <v>2</v>
      </c>
      <c r="R132" s="55">
        <f>IF(H132&gt;F132,1,0)+IF(K132&gt;I132,1,0)+IF(N132&gt;L132,1,0)</f>
        <v>0</v>
      </c>
      <c r="S132" s="54">
        <f>IF(Q132&gt;R132,1,0)</f>
        <v>1</v>
      </c>
      <c r="T132" s="55">
        <f>IF(R132&gt;Q132,1,0)</f>
        <v>0</v>
      </c>
    </row>
    <row r="133" spans="1:20" ht="13.5">
      <c r="A133" s="34"/>
      <c r="B133" s="34"/>
      <c r="C133" s="56" t="s">
        <v>64</v>
      </c>
      <c r="D133" s="57" t="s">
        <v>162</v>
      </c>
      <c r="E133" s="57" t="s">
        <v>117</v>
      </c>
      <c r="F133" s="49">
        <v>6</v>
      </c>
      <c r="G133" s="49" t="s">
        <v>63</v>
      </c>
      <c r="H133" s="51">
        <v>21</v>
      </c>
      <c r="I133" s="49">
        <v>6</v>
      </c>
      <c r="J133" s="49" t="s">
        <v>63</v>
      </c>
      <c r="K133" s="51">
        <v>21</v>
      </c>
      <c r="L133" s="49"/>
      <c r="M133" s="49" t="s">
        <v>63</v>
      </c>
      <c r="N133" s="51"/>
      <c r="O133" s="52">
        <f>F133+I133+L133</f>
        <v>12</v>
      </c>
      <c r="P133" s="53">
        <f>H133+K133+N133</f>
        <v>42</v>
      </c>
      <c r="Q133" s="54">
        <f>IF(F133&gt;H133,1,0)+IF(I133&gt;K133,1,0)+IF(L133&gt;N133,1,0)</f>
        <v>0</v>
      </c>
      <c r="R133" s="55">
        <f>IF(H133&gt;F133,1,0)+IF(K133&gt;I133,1,0)+IF(N133&gt;L133,1,0)</f>
        <v>2</v>
      </c>
      <c r="S133" s="54">
        <f>IF(Q133&gt;R133,1,0)</f>
        <v>0</v>
      </c>
      <c r="T133" s="55">
        <f>IF(R133&gt;Q133,1,0)</f>
        <v>1</v>
      </c>
    </row>
    <row r="134" spans="1:20" ht="13.5">
      <c r="A134" s="34"/>
      <c r="B134" s="34"/>
      <c r="C134" s="56" t="s">
        <v>65</v>
      </c>
      <c r="D134" s="57" t="s">
        <v>153</v>
      </c>
      <c r="E134" s="48" t="s">
        <v>116</v>
      </c>
      <c r="F134" s="49">
        <v>5</v>
      </c>
      <c r="G134" s="49" t="s">
        <v>63</v>
      </c>
      <c r="H134" s="51">
        <v>21</v>
      </c>
      <c r="I134" s="49">
        <v>9</v>
      </c>
      <c r="J134" s="49" t="s">
        <v>63</v>
      </c>
      <c r="K134" s="51">
        <v>21</v>
      </c>
      <c r="L134" s="49"/>
      <c r="M134" s="49" t="s">
        <v>63</v>
      </c>
      <c r="N134" s="51"/>
      <c r="O134" s="52">
        <f>F134+I134+L134</f>
        <v>14</v>
      </c>
      <c r="P134" s="53">
        <f>H134+K134+N134</f>
        <v>42</v>
      </c>
      <c r="Q134" s="54">
        <f>IF(F134&gt;H134,1,0)+IF(I134&gt;K134,1,0)+IF(L134&gt;N134,1,0)</f>
        <v>0</v>
      </c>
      <c r="R134" s="55">
        <f>IF(H134&gt;F134,1,0)+IF(K134&gt;I134,1,0)+IF(N134&gt;L134,1,0)</f>
        <v>2</v>
      </c>
      <c r="S134" s="54">
        <f>IF(Q134&gt;R134,1,0)</f>
        <v>0</v>
      </c>
      <c r="T134" s="55">
        <f>IF(R134&gt;Q134,1,0)</f>
        <v>1</v>
      </c>
    </row>
    <row r="135" spans="1:20" ht="13.5">
      <c r="A135" s="34"/>
      <c r="B135" s="34"/>
      <c r="C135" s="56" t="s">
        <v>66</v>
      </c>
      <c r="D135" s="57" t="s">
        <v>154</v>
      </c>
      <c r="E135" s="57" t="s">
        <v>119</v>
      </c>
      <c r="F135" s="49">
        <v>21</v>
      </c>
      <c r="G135" s="49" t="s">
        <v>63</v>
      </c>
      <c r="H135" s="51">
        <v>4</v>
      </c>
      <c r="I135" s="49">
        <v>21</v>
      </c>
      <c r="J135" s="49" t="s">
        <v>63</v>
      </c>
      <c r="K135" s="51">
        <v>3</v>
      </c>
      <c r="L135" s="49"/>
      <c r="M135" s="49" t="s">
        <v>63</v>
      </c>
      <c r="N135" s="51"/>
      <c r="O135" s="52">
        <f>F135+I135+L135</f>
        <v>42</v>
      </c>
      <c r="P135" s="53">
        <f>H135+K135+N135</f>
        <v>7</v>
      </c>
      <c r="Q135" s="54">
        <f>IF(F135&gt;H135,1,0)+IF(I135&gt;K135,1,0)+IF(L135&gt;N135,1,0)</f>
        <v>2</v>
      </c>
      <c r="R135" s="55">
        <f>IF(H135&gt;F135,1,0)+IF(K135&gt;I135,1,0)+IF(N135&gt;L135,1,0)</f>
        <v>0</v>
      </c>
      <c r="S135" s="54">
        <f>IF(Q135&gt;R135,1,0)</f>
        <v>1</v>
      </c>
      <c r="T135" s="55">
        <f>IF(R135&gt;Q135,1,0)</f>
        <v>0</v>
      </c>
    </row>
    <row r="136" spans="1:20" ht="15" thickBot="1">
      <c r="A136" s="34"/>
      <c r="B136" s="34"/>
      <c r="C136" s="58" t="s">
        <v>67</v>
      </c>
      <c r="D136" s="59" t="s">
        <v>155</v>
      </c>
      <c r="E136" s="59" t="s">
        <v>157</v>
      </c>
      <c r="F136" s="60">
        <v>15</v>
      </c>
      <c r="G136" s="60" t="s">
        <v>63</v>
      </c>
      <c r="H136" s="61">
        <v>21</v>
      </c>
      <c r="I136" s="60">
        <v>11</v>
      </c>
      <c r="J136" s="60" t="s">
        <v>63</v>
      </c>
      <c r="K136" s="61">
        <v>21</v>
      </c>
      <c r="L136" s="60"/>
      <c r="M136" s="60" t="s">
        <v>63</v>
      </c>
      <c r="N136" s="61"/>
      <c r="O136" s="62">
        <f>F136+I136+L136</f>
        <v>26</v>
      </c>
      <c r="P136" s="63">
        <f>H136+K136+N136</f>
        <v>42</v>
      </c>
      <c r="Q136" s="64">
        <f>IF(F136&gt;H136,1,0)+IF(I136&gt;K136,1,0)+IF(L136&gt;N136,1,0)</f>
        <v>0</v>
      </c>
      <c r="R136" s="65">
        <f>IF(H136&gt;F136,1,0)+IF(K136&gt;I136,1,0)+IF(N136&gt;L136,1,0)</f>
        <v>2</v>
      </c>
      <c r="S136" s="64">
        <f>IF(Q136&gt;R136,1,0)</f>
        <v>0</v>
      </c>
      <c r="T136" s="65">
        <f>IF(R136&gt;Q136,1,0)</f>
        <v>1</v>
      </c>
    </row>
    <row r="137" spans="1:20" ht="15" thickTop="1">
      <c r="A137" s="34"/>
      <c r="B137" s="34"/>
      <c r="C137" s="66" t="s">
        <v>68</v>
      </c>
      <c r="D137" s="67">
        <f>IF(S137+T137=0,0,IF(S137=T137,2,IF(S137&gt;T137,3,1)))</f>
        <v>1</v>
      </c>
      <c r="E137" s="67">
        <f>IF(S137+T137=0,0,IF(S137=T137,2,IF(T137&gt;S137,3,1)))</f>
        <v>3</v>
      </c>
      <c r="F137" s="68"/>
      <c r="G137" s="69"/>
      <c r="H137" s="69"/>
      <c r="I137" s="69"/>
      <c r="J137" s="69"/>
      <c r="K137" s="69"/>
      <c r="L137" s="69"/>
      <c r="M137" s="69"/>
      <c r="N137" s="70"/>
      <c r="O137" s="71">
        <f aca="true" t="shared" si="12" ref="O137:T137">SUM(O132:O136)</f>
        <v>137</v>
      </c>
      <c r="P137" s="72">
        <f t="shared" si="12"/>
        <v>165</v>
      </c>
      <c r="Q137" s="72">
        <f t="shared" si="12"/>
        <v>4</v>
      </c>
      <c r="R137" s="72">
        <f t="shared" si="12"/>
        <v>6</v>
      </c>
      <c r="S137" s="72">
        <f t="shared" si="12"/>
        <v>2</v>
      </c>
      <c r="T137" s="72">
        <f t="shared" si="12"/>
        <v>3</v>
      </c>
    </row>
    <row r="138" spans="1:20" ht="13.5">
      <c r="A138" s="73"/>
      <c r="B138" s="73"/>
      <c r="C138" s="74" t="s">
        <v>69</v>
      </c>
      <c r="D138" s="367" t="str">
        <f>IF(D137+E137=0,0,IF(D137=E137,E130,IF(D137&gt;E137,D131,E131)))</f>
        <v>Sokol České Budějovice "A"</v>
      </c>
      <c r="E138" s="368"/>
      <c r="F138" s="75"/>
      <c r="G138" s="75"/>
      <c r="H138" s="75"/>
      <c r="I138" s="75"/>
      <c r="J138" s="75"/>
      <c r="K138" s="75"/>
      <c r="L138" s="75"/>
      <c r="M138" s="75"/>
      <c r="N138" s="75"/>
      <c r="O138" s="76"/>
      <c r="P138" s="77"/>
      <c r="Q138" s="77"/>
      <c r="R138" s="77"/>
      <c r="S138" s="77"/>
      <c r="T138" s="77"/>
    </row>
    <row r="139" spans="1:20" ht="13.5">
      <c r="A139" s="73"/>
      <c r="B139" s="73"/>
      <c r="C139" s="79"/>
      <c r="D139" s="90"/>
      <c r="E139" s="90"/>
      <c r="F139" s="75"/>
      <c r="G139" s="75"/>
      <c r="H139" s="75"/>
      <c r="I139" s="75"/>
      <c r="J139" s="75"/>
      <c r="K139" s="75"/>
      <c r="L139" s="75"/>
      <c r="M139" s="75"/>
      <c r="N139" s="75"/>
      <c r="O139" s="76"/>
      <c r="P139" s="77"/>
      <c r="Q139" s="77"/>
      <c r="R139" s="77"/>
      <c r="S139" s="77"/>
      <c r="T139" s="77"/>
    </row>
    <row r="140" spans="1:20" ht="13.5">
      <c r="A140" s="369"/>
      <c r="B140" s="369"/>
      <c r="C140" s="87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9"/>
      <c r="P140" s="89"/>
      <c r="Q140" s="89"/>
      <c r="R140" s="89"/>
      <c r="S140" s="89"/>
      <c r="T140" s="89"/>
    </row>
    <row r="142" spans="1:20" ht="13.5">
      <c r="A142" s="73"/>
      <c r="B142" s="73"/>
      <c r="C142" s="84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6"/>
      <c r="P142" s="86"/>
      <c r="Q142" s="86"/>
      <c r="R142" s="86"/>
      <c r="S142" s="86"/>
      <c r="T142" s="86"/>
    </row>
    <row r="143" spans="1:20" ht="13.5">
      <c r="A143" s="36"/>
      <c r="B143" s="36"/>
      <c r="C143" s="37"/>
      <c r="D143" s="38"/>
      <c r="E143" s="39" t="s">
        <v>56</v>
      </c>
      <c r="F143" s="359" t="s">
        <v>57</v>
      </c>
      <c r="G143" s="360"/>
      <c r="H143" s="360"/>
      <c r="I143" s="360"/>
      <c r="J143" s="360"/>
      <c r="K143" s="360"/>
      <c r="L143" s="360"/>
      <c r="M143" s="360"/>
      <c r="N143" s="361"/>
      <c r="O143" s="362" t="s">
        <v>58</v>
      </c>
      <c r="P143" s="363"/>
      <c r="Q143" s="362" t="s">
        <v>59</v>
      </c>
      <c r="R143" s="363"/>
      <c r="S143" s="362" t="s">
        <v>60</v>
      </c>
      <c r="T143" s="363"/>
    </row>
    <row r="144" spans="1:20" ht="15" thickBot="1">
      <c r="A144" s="34"/>
      <c r="B144" s="34"/>
      <c r="C144" s="40" t="s">
        <v>61</v>
      </c>
      <c r="D144" s="41" t="str">
        <f>Tabulka_základní_část!B17</f>
        <v>SK Dobrá Voda</v>
      </c>
      <c r="E144" s="41" t="str">
        <f>Tabulka_základní_část!B26</f>
        <v>SKB Český Krumlov "B"</v>
      </c>
      <c r="F144" s="42">
        <v>1</v>
      </c>
      <c r="G144" s="43"/>
      <c r="H144" s="43"/>
      <c r="I144" s="43">
        <v>2</v>
      </c>
      <c r="J144" s="43"/>
      <c r="K144" s="43"/>
      <c r="L144" s="43">
        <v>3</v>
      </c>
      <c r="M144" s="44"/>
      <c r="N144" s="45"/>
      <c r="O144" s="364"/>
      <c r="P144" s="365"/>
      <c r="Q144" s="364"/>
      <c r="R144" s="365"/>
      <c r="S144" s="364"/>
      <c r="T144" s="365"/>
    </row>
    <row r="145" spans="1:20" ht="15" thickTop="1">
      <c r="A145" s="34"/>
      <c r="B145" s="34"/>
      <c r="C145" s="47" t="s">
        <v>62</v>
      </c>
      <c r="D145" s="48" t="s">
        <v>126</v>
      </c>
      <c r="E145" s="48" t="s">
        <v>146</v>
      </c>
      <c r="F145" s="49">
        <v>21</v>
      </c>
      <c r="G145" s="50" t="s">
        <v>63</v>
      </c>
      <c r="H145" s="51">
        <v>19</v>
      </c>
      <c r="I145" s="49">
        <v>21</v>
      </c>
      <c r="J145" s="50" t="s">
        <v>63</v>
      </c>
      <c r="K145" s="51">
        <v>12</v>
      </c>
      <c r="L145" s="49"/>
      <c r="M145" s="50" t="s">
        <v>63</v>
      </c>
      <c r="N145" s="51"/>
      <c r="O145" s="52">
        <f>F145+I145+L145</f>
        <v>42</v>
      </c>
      <c r="P145" s="53">
        <f>H145+K145+N145</f>
        <v>31</v>
      </c>
      <c r="Q145" s="54">
        <f>IF(F145&gt;H145,1,0)+IF(I145&gt;K145,1,0)+IF(L145&gt;N145,1,0)</f>
        <v>2</v>
      </c>
      <c r="R145" s="55">
        <f>IF(H145&gt;F145,1,0)+IF(K145&gt;I145,1,0)+IF(N145&gt;L145,1,0)</f>
        <v>0</v>
      </c>
      <c r="S145" s="54">
        <f>IF(Q145&gt;R145,1,0)</f>
        <v>1</v>
      </c>
      <c r="T145" s="55">
        <f>IF(R145&gt;Q145,1,0)</f>
        <v>0</v>
      </c>
    </row>
    <row r="146" spans="1:20" ht="13.5">
      <c r="A146" s="34"/>
      <c r="B146" s="34"/>
      <c r="C146" s="56" t="s">
        <v>64</v>
      </c>
      <c r="D146" s="57" t="s">
        <v>127</v>
      </c>
      <c r="E146" s="57" t="s">
        <v>147</v>
      </c>
      <c r="F146" s="49">
        <v>20</v>
      </c>
      <c r="G146" s="49" t="s">
        <v>63</v>
      </c>
      <c r="H146" s="51">
        <v>22</v>
      </c>
      <c r="I146" s="49">
        <v>9</v>
      </c>
      <c r="J146" s="49" t="s">
        <v>63</v>
      </c>
      <c r="K146" s="51">
        <v>21</v>
      </c>
      <c r="L146" s="49"/>
      <c r="M146" s="49" t="s">
        <v>63</v>
      </c>
      <c r="N146" s="51"/>
      <c r="O146" s="52">
        <f>F146+I146+L146</f>
        <v>29</v>
      </c>
      <c r="P146" s="53">
        <f>H146+K146+N146</f>
        <v>43</v>
      </c>
      <c r="Q146" s="54">
        <f>IF(F146&gt;H146,1,0)+IF(I146&gt;K146,1,0)+IF(L146&gt;N146,1,0)</f>
        <v>0</v>
      </c>
      <c r="R146" s="55">
        <f>IF(H146&gt;F146,1,0)+IF(K146&gt;I146,1,0)+IF(N146&gt;L146,1,0)</f>
        <v>2</v>
      </c>
      <c r="S146" s="54">
        <f>IF(Q146&gt;R146,1,0)</f>
        <v>0</v>
      </c>
      <c r="T146" s="55">
        <f>IF(R146&gt;Q146,1,0)</f>
        <v>1</v>
      </c>
    </row>
    <row r="147" spans="1:20" ht="13.5">
      <c r="A147" s="34"/>
      <c r="B147" s="34"/>
      <c r="C147" s="56" t="s">
        <v>65</v>
      </c>
      <c r="D147" s="57" t="s">
        <v>128</v>
      </c>
      <c r="E147" s="48" t="s">
        <v>148</v>
      </c>
      <c r="F147" s="49">
        <v>21</v>
      </c>
      <c r="G147" s="49" t="s">
        <v>63</v>
      </c>
      <c r="H147" s="51">
        <v>18</v>
      </c>
      <c r="I147" s="49">
        <v>17</v>
      </c>
      <c r="J147" s="49" t="s">
        <v>63</v>
      </c>
      <c r="K147" s="51">
        <v>21</v>
      </c>
      <c r="L147" s="49">
        <v>21</v>
      </c>
      <c r="M147" s="49" t="s">
        <v>63</v>
      </c>
      <c r="N147" s="51">
        <v>11</v>
      </c>
      <c r="O147" s="52">
        <f>F147+I147+L147</f>
        <v>59</v>
      </c>
      <c r="P147" s="53">
        <f>H147+K147+N147</f>
        <v>50</v>
      </c>
      <c r="Q147" s="54">
        <f>IF(F147&gt;H147,1,0)+IF(I147&gt;K147,1,0)+IF(L147&gt;N147,1,0)</f>
        <v>2</v>
      </c>
      <c r="R147" s="55">
        <f>IF(H147&gt;F147,1,0)+IF(K147&gt;I147,1,0)+IF(N147&gt;L147,1,0)</f>
        <v>1</v>
      </c>
      <c r="S147" s="54">
        <f>IF(Q147&gt;R147,1,0)</f>
        <v>1</v>
      </c>
      <c r="T147" s="55">
        <f>IF(R147&gt;Q147,1,0)</f>
        <v>0</v>
      </c>
    </row>
    <row r="148" spans="1:20" ht="13.5">
      <c r="A148" s="34"/>
      <c r="B148" s="34"/>
      <c r="C148" s="56" t="s">
        <v>66</v>
      </c>
      <c r="D148" s="57" t="s">
        <v>129</v>
      </c>
      <c r="E148" s="57" t="s">
        <v>149</v>
      </c>
      <c r="F148" s="49">
        <v>13</v>
      </c>
      <c r="G148" s="49" t="s">
        <v>63</v>
      </c>
      <c r="H148" s="51">
        <v>21</v>
      </c>
      <c r="I148" s="49">
        <v>5</v>
      </c>
      <c r="J148" s="49" t="s">
        <v>63</v>
      </c>
      <c r="K148" s="51">
        <v>21</v>
      </c>
      <c r="L148" s="49"/>
      <c r="M148" s="49" t="s">
        <v>63</v>
      </c>
      <c r="N148" s="51"/>
      <c r="O148" s="52">
        <f>F148+I148+L148</f>
        <v>18</v>
      </c>
      <c r="P148" s="53">
        <f>H148+K148+N148</f>
        <v>42</v>
      </c>
      <c r="Q148" s="54">
        <f>IF(F148&gt;H148,1,0)+IF(I148&gt;K148,1,0)+IF(L148&gt;N148,1,0)</f>
        <v>0</v>
      </c>
      <c r="R148" s="55">
        <f>IF(H148&gt;F148,1,0)+IF(K148&gt;I148,1,0)+IF(N148&gt;L148,1,0)</f>
        <v>2</v>
      </c>
      <c r="S148" s="54">
        <f>IF(Q148&gt;R148,1,0)</f>
        <v>0</v>
      </c>
      <c r="T148" s="55">
        <f>IF(R148&gt;Q148,1,0)</f>
        <v>1</v>
      </c>
    </row>
    <row r="149" spans="1:20" ht="15" thickBot="1">
      <c r="A149" s="34"/>
      <c r="B149" s="34"/>
      <c r="C149" s="58" t="s">
        <v>67</v>
      </c>
      <c r="D149" s="59" t="s">
        <v>130</v>
      </c>
      <c r="E149" s="59" t="s">
        <v>172</v>
      </c>
      <c r="F149" s="60">
        <v>20</v>
      </c>
      <c r="G149" s="60" t="s">
        <v>63</v>
      </c>
      <c r="H149" s="61">
        <v>22</v>
      </c>
      <c r="I149" s="60">
        <v>21</v>
      </c>
      <c r="J149" s="60" t="s">
        <v>63</v>
      </c>
      <c r="K149" s="61">
        <v>10</v>
      </c>
      <c r="L149" s="60">
        <v>21</v>
      </c>
      <c r="M149" s="60" t="s">
        <v>63</v>
      </c>
      <c r="N149" s="61">
        <v>14</v>
      </c>
      <c r="O149" s="62">
        <f>F149+I149+L149</f>
        <v>62</v>
      </c>
      <c r="P149" s="63">
        <f>H149+K149+N149</f>
        <v>46</v>
      </c>
      <c r="Q149" s="64">
        <f>IF(F149&gt;H149,1,0)+IF(I149&gt;K149,1,0)+IF(L149&gt;N149,1,0)</f>
        <v>2</v>
      </c>
      <c r="R149" s="65">
        <f>IF(H149&gt;F149,1,0)+IF(K149&gt;I149,1,0)+IF(N149&gt;L149,1,0)</f>
        <v>1</v>
      </c>
      <c r="S149" s="64">
        <f>IF(Q149&gt;R149,1,0)</f>
        <v>1</v>
      </c>
      <c r="T149" s="65">
        <f>IF(R149&gt;Q149,1,0)</f>
        <v>0</v>
      </c>
    </row>
    <row r="150" spans="1:20" ht="15" thickTop="1">
      <c r="A150" s="34"/>
      <c r="B150" s="34"/>
      <c r="C150" s="66" t="s">
        <v>68</v>
      </c>
      <c r="D150" s="67">
        <f>IF(S150+T150=0,0,IF(S150=T150,2,IF(S150&gt;T150,3,1)))</f>
        <v>3</v>
      </c>
      <c r="E150" s="67">
        <f>IF(S150+T150=0,0,IF(S150=T150,2,IF(T150&gt;S150,3,1)))</f>
        <v>1</v>
      </c>
      <c r="F150" s="68"/>
      <c r="G150" s="69"/>
      <c r="H150" s="69"/>
      <c r="I150" s="69"/>
      <c r="J150" s="69"/>
      <c r="K150" s="69"/>
      <c r="L150" s="69"/>
      <c r="M150" s="69"/>
      <c r="N150" s="70"/>
      <c r="O150" s="71">
        <f aca="true" t="shared" si="13" ref="O150:T150">SUM(O145:O149)</f>
        <v>210</v>
      </c>
      <c r="P150" s="72">
        <f t="shared" si="13"/>
        <v>212</v>
      </c>
      <c r="Q150" s="72">
        <f t="shared" si="13"/>
        <v>6</v>
      </c>
      <c r="R150" s="72">
        <f t="shared" si="13"/>
        <v>6</v>
      </c>
      <c r="S150" s="72">
        <f t="shared" si="13"/>
        <v>3</v>
      </c>
      <c r="T150" s="72">
        <f t="shared" si="13"/>
        <v>2</v>
      </c>
    </row>
    <row r="151" spans="1:20" ht="13.5">
      <c r="A151" s="73"/>
      <c r="B151" s="73"/>
      <c r="C151" s="74" t="s">
        <v>69</v>
      </c>
      <c r="D151" s="367" t="str">
        <f>IF(D150+E150=0,0,IF(D150=E150,E143,IF(D150&gt;E150,D144,E144)))</f>
        <v>SK Dobrá Voda</v>
      </c>
      <c r="E151" s="368"/>
      <c r="F151" s="75"/>
      <c r="G151" s="75"/>
      <c r="H151" s="75"/>
      <c r="I151" s="75"/>
      <c r="J151" s="75"/>
      <c r="K151" s="75"/>
      <c r="L151" s="75"/>
      <c r="M151" s="75"/>
      <c r="N151" s="75"/>
      <c r="O151" s="76"/>
      <c r="P151" s="77"/>
      <c r="Q151" s="77"/>
      <c r="R151" s="77"/>
      <c r="S151" s="77"/>
      <c r="T151" s="77"/>
    </row>
    <row r="152" spans="1:20" ht="13.5">
      <c r="A152" s="73"/>
      <c r="B152" s="73"/>
      <c r="C152" s="79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6"/>
      <c r="P152" s="77"/>
      <c r="Q152" s="77"/>
      <c r="R152" s="77"/>
      <c r="S152" s="77"/>
      <c r="T152" s="77"/>
    </row>
    <row r="153" spans="1:20" ht="13.5">
      <c r="A153" s="36"/>
      <c r="B153" s="36"/>
      <c r="C153" s="37"/>
      <c r="D153" s="38"/>
      <c r="E153" s="39" t="s">
        <v>56</v>
      </c>
      <c r="F153" s="359" t="s">
        <v>57</v>
      </c>
      <c r="G153" s="360"/>
      <c r="H153" s="360"/>
      <c r="I153" s="360"/>
      <c r="J153" s="360"/>
      <c r="K153" s="360"/>
      <c r="L153" s="360"/>
      <c r="M153" s="360"/>
      <c r="N153" s="361"/>
      <c r="O153" s="362" t="s">
        <v>58</v>
      </c>
      <c r="P153" s="363"/>
      <c r="Q153" s="362" t="s">
        <v>59</v>
      </c>
      <c r="R153" s="363"/>
      <c r="S153" s="362" t="s">
        <v>60</v>
      </c>
      <c r="T153" s="363"/>
    </row>
    <row r="154" spans="1:20" ht="15" thickBot="1">
      <c r="A154" s="34"/>
      <c r="B154" s="34"/>
      <c r="C154" s="40" t="s">
        <v>61</v>
      </c>
      <c r="D154" s="41" t="str">
        <f>Tabulka_základní_část!B20</f>
        <v>Sokol České Budějovice "B"</v>
      </c>
      <c r="E154" s="41" t="str">
        <f>Tabulka_základní_část!B14</f>
        <v>Sokol Vodňany</v>
      </c>
      <c r="F154" s="42">
        <v>1</v>
      </c>
      <c r="G154" s="43"/>
      <c r="H154" s="43"/>
      <c r="I154" s="43">
        <v>2</v>
      </c>
      <c r="J154" s="43"/>
      <c r="K154" s="43"/>
      <c r="L154" s="43">
        <v>3</v>
      </c>
      <c r="M154" s="44"/>
      <c r="N154" s="45"/>
      <c r="O154" s="364"/>
      <c r="P154" s="365"/>
      <c r="Q154" s="364"/>
      <c r="R154" s="365"/>
      <c r="S154" s="364"/>
      <c r="T154" s="365"/>
    </row>
    <row r="155" spans="1:20" ht="15" thickTop="1">
      <c r="A155" s="34"/>
      <c r="B155" s="34"/>
      <c r="C155" s="47" t="s">
        <v>62</v>
      </c>
      <c r="D155" s="279" t="s">
        <v>131</v>
      </c>
      <c r="E155" s="279" t="s">
        <v>121</v>
      </c>
      <c r="F155" s="280">
        <v>0</v>
      </c>
      <c r="G155" s="281" t="s">
        <v>63</v>
      </c>
      <c r="H155" s="282">
        <v>21</v>
      </c>
      <c r="I155" s="280">
        <v>0</v>
      </c>
      <c r="J155" s="281" t="s">
        <v>63</v>
      </c>
      <c r="K155" s="282">
        <v>21</v>
      </c>
      <c r="L155" s="49"/>
      <c r="M155" s="50" t="s">
        <v>63</v>
      </c>
      <c r="N155" s="51"/>
      <c r="O155" s="52">
        <f>F155+I155+L155</f>
        <v>0</v>
      </c>
      <c r="P155" s="53">
        <f>H155+K155+N155</f>
        <v>42</v>
      </c>
      <c r="Q155" s="54">
        <f>IF(F155&gt;H155,1,0)+IF(I155&gt;K155,1,0)+IF(L155&gt;N155,1,0)</f>
        <v>0</v>
      </c>
      <c r="R155" s="55">
        <f>IF(H155&gt;F155,1,0)+IF(K155&gt;I155,1,0)+IF(N155&gt;L155,1,0)</f>
        <v>2</v>
      </c>
      <c r="S155" s="54">
        <f>IF(Q155&gt;R155,1,0)</f>
        <v>0</v>
      </c>
      <c r="T155" s="55">
        <f>IF(R155&gt;Q155,1,0)</f>
        <v>1</v>
      </c>
    </row>
    <row r="156" spans="1:20" ht="13.5">
      <c r="A156" s="34"/>
      <c r="B156" s="34"/>
      <c r="C156" s="56" t="s">
        <v>64</v>
      </c>
      <c r="D156" s="57" t="s">
        <v>132</v>
      </c>
      <c r="E156" s="57" t="s">
        <v>122</v>
      </c>
      <c r="F156" s="49">
        <v>18</v>
      </c>
      <c r="G156" s="49" t="s">
        <v>63</v>
      </c>
      <c r="H156" s="51">
        <v>21</v>
      </c>
      <c r="I156" s="49">
        <v>21</v>
      </c>
      <c r="J156" s="49" t="s">
        <v>63</v>
      </c>
      <c r="K156" s="51">
        <v>7</v>
      </c>
      <c r="L156" s="49">
        <v>21</v>
      </c>
      <c r="M156" s="49" t="s">
        <v>63</v>
      </c>
      <c r="N156" s="51">
        <v>19</v>
      </c>
      <c r="O156" s="52">
        <f>F156+I156+L156</f>
        <v>60</v>
      </c>
      <c r="P156" s="53">
        <f>H156+K156+N156</f>
        <v>47</v>
      </c>
      <c r="Q156" s="54">
        <f>IF(F156&gt;H156,1,0)+IF(I156&gt;K156,1,0)+IF(L156&gt;N156,1,0)</f>
        <v>2</v>
      </c>
      <c r="R156" s="55">
        <f>IF(H156&gt;F156,1,0)+IF(K156&gt;I156,1,0)+IF(N156&gt;L156,1,0)</f>
        <v>1</v>
      </c>
      <c r="S156" s="54">
        <f>IF(Q156&gt;R156,1,0)</f>
        <v>1</v>
      </c>
      <c r="T156" s="55">
        <f>IF(R156&gt;Q156,1,0)</f>
        <v>0</v>
      </c>
    </row>
    <row r="157" spans="1:20" ht="13.5">
      <c r="A157" s="34"/>
      <c r="B157" s="34"/>
      <c r="C157" s="56" t="s">
        <v>65</v>
      </c>
      <c r="D157" s="284" t="s">
        <v>133</v>
      </c>
      <c r="E157" s="279" t="s">
        <v>123</v>
      </c>
      <c r="F157" s="280">
        <v>0</v>
      </c>
      <c r="G157" s="280" t="s">
        <v>63</v>
      </c>
      <c r="H157" s="282">
        <v>21</v>
      </c>
      <c r="I157" s="280">
        <v>0</v>
      </c>
      <c r="J157" s="280" t="s">
        <v>63</v>
      </c>
      <c r="K157" s="282">
        <v>21</v>
      </c>
      <c r="L157" s="49"/>
      <c r="M157" s="49" t="s">
        <v>63</v>
      </c>
      <c r="N157" s="51"/>
      <c r="O157" s="52">
        <f>F157+I157+L157</f>
        <v>0</v>
      </c>
      <c r="P157" s="53">
        <f>H157+K157+N157</f>
        <v>42</v>
      </c>
      <c r="Q157" s="54">
        <f>IF(F157&gt;H157,1,0)+IF(I157&gt;K157,1,0)+IF(L157&gt;N157,1,0)</f>
        <v>0</v>
      </c>
      <c r="R157" s="55">
        <f>IF(H157&gt;F157,1,0)+IF(K157&gt;I157,1,0)+IF(N157&gt;L157,1,0)</f>
        <v>2</v>
      </c>
      <c r="S157" s="54">
        <f>IF(Q157&gt;R157,1,0)</f>
        <v>0</v>
      </c>
      <c r="T157" s="55">
        <f>IF(R157&gt;Q157,1,0)</f>
        <v>1</v>
      </c>
    </row>
    <row r="158" spans="1:20" ht="13.5">
      <c r="A158" s="34"/>
      <c r="B158" s="34"/>
      <c r="C158" s="56" t="s">
        <v>66</v>
      </c>
      <c r="D158" s="57" t="s">
        <v>134</v>
      </c>
      <c r="E158" s="57" t="s">
        <v>124</v>
      </c>
      <c r="F158" s="49">
        <v>9</v>
      </c>
      <c r="G158" s="49" t="s">
        <v>63</v>
      </c>
      <c r="H158" s="51">
        <v>21</v>
      </c>
      <c r="I158" s="49">
        <v>8</v>
      </c>
      <c r="J158" s="49" t="s">
        <v>63</v>
      </c>
      <c r="K158" s="51">
        <v>21</v>
      </c>
      <c r="L158" s="49"/>
      <c r="M158" s="49" t="s">
        <v>63</v>
      </c>
      <c r="N158" s="51"/>
      <c r="O158" s="52">
        <f>F158+I158+L158</f>
        <v>17</v>
      </c>
      <c r="P158" s="53">
        <f>H158+K158+N158</f>
        <v>42</v>
      </c>
      <c r="Q158" s="54">
        <f>IF(F158&gt;H158,1,0)+IF(I158&gt;K158,1,0)+IF(L158&gt;N158,1,0)</f>
        <v>0</v>
      </c>
      <c r="R158" s="55">
        <f>IF(H158&gt;F158,1,0)+IF(K158&gt;I158,1,0)+IF(N158&gt;L158,1,0)</f>
        <v>2</v>
      </c>
      <c r="S158" s="54">
        <f>IF(Q158&gt;R158,1,0)</f>
        <v>0</v>
      </c>
      <c r="T158" s="55">
        <f>IF(R158&gt;Q158,1,0)</f>
        <v>1</v>
      </c>
    </row>
    <row r="159" spans="1:20" ht="15" thickBot="1">
      <c r="A159" s="34"/>
      <c r="B159" s="34"/>
      <c r="C159" s="58" t="s">
        <v>67</v>
      </c>
      <c r="D159" s="59" t="s">
        <v>173</v>
      </c>
      <c r="E159" s="59" t="s">
        <v>125</v>
      </c>
      <c r="F159" s="60">
        <v>6</v>
      </c>
      <c r="G159" s="60" t="s">
        <v>63</v>
      </c>
      <c r="H159" s="61">
        <v>21</v>
      </c>
      <c r="I159" s="60">
        <v>5</v>
      </c>
      <c r="J159" s="60" t="s">
        <v>63</v>
      </c>
      <c r="K159" s="61">
        <v>21</v>
      </c>
      <c r="L159" s="60"/>
      <c r="M159" s="60" t="s">
        <v>63</v>
      </c>
      <c r="N159" s="61"/>
      <c r="O159" s="62">
        <f>F159+I159+L159</f>
        <v>11</v>
      </c>
      <c r="P159" s="63">
        <f>H159+K159+N159</f>
        <v>42</v>
      </c>
      <c r="Q159" s="64">
        <f>IF(F159&gt;H159,1,0)+IF(I159&gt;K159,1,0)+IF(L159&gt;N159,1,0)</f>
        <v>0</v>
      </c>
      <c r="R159" s="65">
        <f>IF(H159&gt;F159,1,0)+IF(K159&gt;I159,1,0)+IF(N159&gt;L159,1,0)</f>
        <v>2</v>
      </c>
      <c r="S159" s="64">
        <f>IF(Q159&gt;R159,1,0)</f>
        <v>0</v>
      </c>
      <c r="T159" s="65">
        <f>IF(R159&gt;Q159,1,0)</f>
        <v>1</v>
      </c>
    </row>
    <row r="160" spans="1:20" ht="15" thickTop="1">
      <c r="A160" s="34"/>
      <c r="B160" s="34"/>
      <c r="C160" s="66" t="s">
        <v>68</v>
      </c>
      <c r="D160" s="67">
        <f>IF(S160+T160=0,0,IF(S160=T160,2,IF(S160&gt;T160,3,1)))</f>
        <v>1</v>
      </c>
      <c r="E160" s="67">
        <f>IF(S160+T160=0,0,IF(S160=T160,2,IF(T160&gt;S160,3,1)))</f>
        <v>3</v>
      </c>
      <c r="F160" s="68"/>
      <c r="G160" s="69"/>
      <c r="H160" s="69"/>
      <c r="I160" s="69"/>
      <c r="J160" s="69"/>
      <c r="K160" s="69"/>
      <c r="L160" s="69"/>
      <c r="M160" s="69"/>
      <c r="N160" s="70"/>
      <c r="O160" s="71">
        <f aca="true" t="shared" si="14" ref="O160:T160">SUM(O155:O159)</f>
        <v>88</v>
      </c>
      <c r="P160" s="72">
        <f t="shared" si="14"/>
        <v>215</v>
      </c>
      <c r="Q160" s="72">
        <f t="shared" si="14"/>
        <v>2</v>
      </c>
      <c r="R160" s="72">
        <f t="shared" si="14"/>
        <v>9</v>
      </c>
      <c r="S160" s="72">
        <f t="shared" si="14"/>
        <v>1</v>
      </c>
      <c r="T160" s="72">
        <f t="shared" si="14"/>
        <v>4</v>
      </c>
    </row>
    <row r="161" spans="1:20" ht="13.5">
      <c r="A161" s="73"/>
      <c r="B161" s="73"/>
      <c r="C161" s="74" t="s">
        <v>69</v>
      </c>
      <c r="D161" s="367" t="str">
        <f>IF(D160+E160=0,0,IF(D160=E160,E153,IF(D160&gt;E160,D154,E154)))</f>
        <v>Sokol Vodňany</v>
      </c>
      <c r="E161" s="368"/>
      <c r="F161" s="75"/>
      <c r="G161" s="75"/>
      <c r="H161" s="75"/>
      <c r="I161" s="75"/>
      <c r="J161" s="75"/>
      <c r="K161" s="75"/>
      <c r="L161" s="75"/>
      <c r="M161" s="75"/>
      <c r="N161" s="75"/>
      <c r="O161" s="76"/>
      <c r="P161" s="77"/>
      <c r="Q161" s="77"/>
      <c r="R161" s="77"/>
      <c r="S161" s="77"/>
      <c r="T161" s="77"/>
    </row>
    <row r="162" spans="1:14" ht="12.75">
      <c r="A162" s="80"/>
      <c r="B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</row>
    <row r="163" spans="1:20" ht="13.5">
      <c r="A163" s="36"/>
      <c r="B163" s="36"/>
      <c r="C163" s="37"/>
      <c r="D163" s="38"/>
      <c r="E163" s="39" t="s">
        <v>56</v>
      </c>
      <c r="F163" s="359" t="s">
        <v>57</v>
      </c>
      <c r="G163" s="360"/>
      <c r="H163" s="360"/>
      <c r="I163" s="360"/>
      <c r="J163" s="360"/>
      <c r="K163" s="360"/>
      <c r="L163" s="360"/>
      <c r="M163" s="360"/>
      <c r="N163" s="361"/>
      <c r="O163" s="362" t="s">
        <v>58</v>
      </c>
      <c r="P163" s="363"/>
      <c r="Q163" s="362" t="s">
        <v>59</v>
      </c>
      <c r="R163" s="363"/>
      <c r="S163" s="362" t="s">
        <v>60</v>
      </c>
      <c r="T163" s="363"/>
    </row>
    <row r="164" spans="1:20" ht="15" thickBot="1">
      <c r="A164" s="34"/>
      <c r="B164" s="34"/>
      <c r="C164" s="40" t="s">
        <v>61</v>
      </c>
      <c r="D164" s="41" t="str">
        <f>Tabulka_základní_část!B23</f>
        <v>SKB Český Krumlov "D"</v>
      </c>
      <c r="E164" s="41" t="str">
        <f>Tabulka_základní_část!B11</f>
        <v>Sokol České Budějovice "A"</v>
      </c>
      <c r="F164" s="42">
        <v>1</v>
      </c>
      <c r="G164" s="43"/>
      <c r="H164" s="43"/>
      <c r="I164" s="43">
        <v>2</v>
      </c>
      <c r="J164" s="43"/>
      <c r="K164" s="43"/>
      <c r="L164" s="43">
        <v>3</v>
      </c>
      <c r="M164" s="44"/>
      <c r="N164" s="45"/>
      <c r="O164" s="364"/>
      <c r="P164" s="365"/>
      <c r="Q164" s="364"/>
      <c r="R164" s="365"/>
      <c r="S164" s="364"/>
      <c r="T164" s="365"/>
    </row>
    <row r="165" spans="1:20" ht="15" thickTop="1">
      <c r="A165" s="34"/>
      <c r="B165" s="34"/>
      <c r="C165" s="47" t="s">
        <v>62</v>
      </c>
      <c r="D165" s="48" t="s">
        <v>138</v>
      </c>
      <c r="E165" s="48" t="s">
        <v>118</v>
      </c>
      <c r="F165" s="49">
        <v>6</v>
      </c>
      <c r="G165" s="50" t="s">
        <v>63</v>
      </c>
      <c r="H165" s="51">
        <v>21</v>
      </c>
      <c r="I165" s="49">
        <v>4</v>
      </c>
      <c r="J165" s="50" t="s">
        <v>63</v>
      </c>
      <c r="K165" s="51">
        <v>21</v>
      </c>
      <c r="L165" s="49"/>
      <c r="M165" s="50" t="s">
        <v>63</v>
      </c>
      <c r="N165" s="51"/>
      <c r="O165" s="52">
        <f>F165+I165+L165</f>
        <v>10</v>
      </c>
      <c r="P165" s="53">
        <f>H165+K165+N165</f>
        <v>42</v>
      </c>
      <c r="Q165" s="54">
        <f>IF(F165&gt;H165,1,0)+IF(I165&gt;K165,1,0)+IF(L165&gt;N165,1,0)</f>
        <v>0</v>
      </c>
      <c r="R165" s="55">
        <f>IF(H165&gt;F165,1,0)+IF(K165&gt;I165,1,0)+IF(N165&gt;L165,1,0)</f>
        <v>2</v>
      </c>
      <c r="S165" s="54">
        <f>IF(Q165&gt;R165,1,0)</f>
        <v>0</v>
      </c>
      <c r="T165" s="55">
        <f>IF(R165&gt;Q165,1,0)</f>
        <v>1</v>
      </c>
    </row>
    <row r="166" spans="1:20" ht="13.5">
      <c r="A166" s="34"/>
      <c r="B166" s="34"/>
      <c r="C166" s="56" t="s">
        <v>64</v>
      </c>
      <c r="D166" s="57" t="s">
        <v>137</v>
      </c>
      <c r="E166" s="57" t="s">
        <v>117</v>
      </c>
      <c r="F166" s="49">
        <v>7</v>
      </c>
      <c r="G166" s="49" t="s">
        <v>63</v>
      </c>
      <c r="H166" s="51">
        <v>21</v>
      </c>
      <c r="I166" s="49">
        <v>6</v>
      </c>
      <c r="J166" s="49" t="s">
        <v>63</v>
      </c>
      <c r="K166" s="51">
        <v>21</v>
      </c>
      <c r="L166" s="49"/>
      <c r="M166" s="49" t="s">
        <v>63</v>
      </c>
      <c r="N166" s="51"/>
      <c r="O166" s="52">
        <f>F166+I166+L166</f>
        <v>13</v>
      </c>
      <c r="P166" s="53">
        <f>H166+K166+N166</f>
        <v>42</v>
      </c>
      <c r="Q166" s="54">
        <f>IF(F166&gt;H166,1,0)+IF(I166&gt;K166,1,0)+IF(L166&gt;N166,1,0)</f>
        <v>0</v>
      </c>
      <c r="R166" s="55">
        <f>IF(H166&gt;F166,1,0)+IF(K166&gt;I166,1,0)+IF(N166&gt;L166,1,0)</f>
        <v>2</v>
      </c>
      <c r="S166" s="54">
        <f>IF(Q166&gt;R166,1,0)</f>
        <v>0</v>
      </c>
      <c r="T166" s="55">
        <f>IF(R166&gt;Q166,1,0)</f>
        <v>1</v>
      </c>
    </row>
    <row r="167" spans="1:20" ht="13.5">
      <c r="A167" s="34"/>
      <c r="B167" s="34"/>
      <c r="C167" s="56" t="s">
        <v>65</v>
      </c>
      <c r="D167" s="57" t="s">
        <v>160</v>
      </c>
      <c r="E167" s="48" t="s">
        <v>116</v>
      </c>
      <c r="F167" s="49">
        <v>12</v>
      </c>
      <c r="G167" s="49" t="s">
        <v>63</v>
      </c>
      <c r="H167" s="51">
        <v>21</v>
      </c>
      <c r="I167" s="49">
        <v>8</v>
      </c>
      <c r="J167" s="49" t="s">
        <v>63</v>
      </c>
      <c r="K167" s="51">
        <v>21</v>
      </c>
      <c r="L167" s="49"/>
      <c r="M167" s="49" t="s">
        <v>63</v>
      </c>
      <c r="N167" s="51"/>
      <c r="O167" s="52">
        <f>F167+I167+L167</f>
        <v>20</v>
      </c>
      <c r="P167" s="53">
        <f>H167+K167+N167</f>
        <v>42</v>
      </c>
      <c r="Q167" s="54">
        <f>IF(F167&gt;H167,1,0)+IF(I167&gt;K167,1,0)+IF(L167&gt;N167,1,0)</f>
        <v>0</v>
      </c>
      <c r="R167" s="55">
        <f>IF(H167&gt;F167,1,0)+IF(K167&gt;I167,1,0)+IF(N167&gt;L167,1,0)</f>
        <v>2</v>
      </c>
      <c r="S167" s="54">
        <f>IF(Q167&gt;R167,1,0)</f>
        <v>0</v>
      </c>
      <c r="T167" s="55">
        <f>IF(R167&gt;Q167,1,0)</f>
        <v>1</v>
      </c>
    </row>
    <row r="168" spans="1:20" ht="13.5">
      <c r="A168" s="34"/>
      <c r="B168" s="34"/>
      <c r="C168" s="56" t="s">
        <v>66</v>
      </c>
      <c r="D168" s="57" t="s">
        <v>139</v>
      </c>
      <c r="E168" s="57" t="s">
        <v>119</v>
      </c>
      <c r="F168" s="49">
        <v>21</v>
      </c>
      <c r="G168" s="49" t="s">
        <v>63</v>
      </c>
      <c r="H168" s="51">
        <v>8</v>
      </c>
      <c r="I168" s="49">
        <v>26</v>
      </c>
      <c r="J168" s="49" t="s">
        <v>63</v>
      </c>
      <c r="K168" s="51">
        <v>24</v>
      </c>
      <c r="L168" s="49"/>
      <c r="M168" s="49" t="s">
        <v>63</v>
      </c>
      <c r="N168" s="51"/>
      <c r="O168" s="52">
        <f>F168+I168+L168</f>
        <v>47</v>
      </c>
      <c r="P168" s="53">
        <f>H168+K168+N168</f>
        <v>32</v>
      </c>
      <c r="Q168" s="54">
        <f>IF(F168&gt;H168,1,0)+IF(I168&gt;K168,1,0)+IF(L168&gt;N168,1,0)</f>
        <v>2</v>
      </c>
      <c r="R168" s="55">
        <f>IF(H168&gt;F168,1,0)+IF(K168&gt;I168,1,0)+IF(N168&gt;L168,1,0)</f>
        <v>0</v>
      </c>
      <c r="S168" s="54">
        <f>IF(Q168&gt;R168,1,0)</f>
        <v>1</v>
      </c>
      <c r="T168" s="55">
        <f>IF(R168&gt;Q168,1,0)</f>
        <v>0</v>
      </c>
    </row>
    <row r="169" spans="1:20" ht="15" thickBot="1">
      <c r="A169" s="34"/>
      <c r="B169" s="34"/>
      <c r="C169" s="58" t="s">
        <v>67</v>
      </c>
      <c r="D169" s="59" t="s">
        <v>174</v>
      </c>
      <c r="E169" s="59" t="s">
        <v>171</v>
      </c>
      <c r="F169" s="60">
        <v>8</v>
      </c>
      <c r="G169" s="60" t="s">
        <v>63</v>
      </c>
      <c r="H169" s="61">
        <v>21</v>
      </c>
      <c r="I169" s="60">
        <v>14</v>
      </c>
      <c r="J169" s="60" t="s">
        <v>63</v>
      </c>
      <c r="K169" s="61">
        <v>21</v>
      </c>
      <c r="L169" s="60"/>
      <c r="M169" s="60" t="s">
        <v>63</v>
      </c>
      <c r="N169" s="61"/>
      <c r="O169" s="62">
        <f>F169+I169+L169</f>
        <v>22</v>
      </c>
      <c r="P169" s="63">
        <f>H169+K169+N169</f>
        <v>42</v>
      </c>
      <c r="Q169" s="64">
        <f>IF(F169&gt;H169,1,0)+IF(I169&gt;K169,1,0)+IF(L169&gt;N169,1,0)</f>
        <v>0</v>
      </c>
      <c r="R169" s="65">
        <f>IF(H169&gt;F169,1,0)+IF(K169&gt;I169,1,0)+IF(N169&gt;L169,1,0)</f>
        <v>2</v>
      </c>
      <c r="S169" s="64">
        <f>IF(Q169&gt;R169,1,0)</f>
        <v>0</v>
      </c>
      <c r="T169" s="65">
        <f>IF(R169&gt;Q169,1,0)</f>
        <v>1</v>
      </c>
    </row>
    <row r="170" spans="1:20" ht="15" thickTop="1">
      <c r="A170" s="34"/>
      <c r="B170" s="34"/>
      <c r="C170" s="66" t="s">
        <v>68</v>
      </c>
      <c r="D170" s="67">
        <f>IF(S170+T170=0,0,IF(S170=T170,2,IF(S170&gt;T170,3,1)))</f>
        <v>1</v>
      </c>
      <c r="E170" s="67">
        <f>IF(S170+T170=0,0,IF(S170=T170,2,IF(T170&gt;S170,3,1)))</f>
        <v>3</v>
      </c>
      <c r="F170" s="68"/>
      <c r="G170" s="69"/>
      <c r="H170" s="69"/>
      <c r="I170" s="69"/>
      <c r="J170" s="69"/>
      <c r="K170" s="69"/>
      <c r="L170" s="69"/>
      <c r="M170" s="69"/>
      <c r="N170" s="70"/>
      <c r="O170" s="71">
        <f aca="true" t="shared" si="15" ref="O170:T170">SUM(O165:O169)</f>
        <v>112</v>
      </c>
      <c r="P170" s="72">
        <f t="shared" si="15"/>
        <v>200</v>
      </c>
      <c r="Q170" s="72">
        <f t="shared" si="15"/>
        <v>2</v>
      </c>
      <c r="R170" s="72">
        <f t="shared" si="15"/>
        <v>8</v>
      </c>
      <c r="S170" s="72">
        <f t="shared" si="15"/>
        <v>1</v>
      </c>
      <c r="T170" s="72">
        <f t="shared" si="15"/>
        <v>4</v>
      </c>
    </row>
    <row r="171" spans="1:20" ht="13.5">
      <c r="A171" s="73"/>
      <c r="B171" s="73"/>
      <c r="C171" s="74" t="s">
        <v>69</v>
      </c>
      <c r="D171" s="367" t="str">
        <f>IF(D170+E170=0,0,IF(D170=E170,E163,IF(D170&gt;E170,D164,E164)))</f>
        <v>Sokol České Budějovice "A"</v>
      </c>
      <c r="E171" s="368"/>
      <c r="F171" s="75"/>
      <c r="G171" s="75"/>
      <c r="H171" s="75"/>
      <c r="I171" s="75"/>
      <c r="J171" s="75"/>
      <c r="K171" s="75"/>
      <c r="L171" s="75"/>
      <c r="M171" s="75"/>
      <c r="N171" s="75"/>
      <c r="O171" s="76"/>
      <c r="P171" s="77"/>
      <c r="Q171" s="77"/>
      <c r="R171" s="77"/>
      <c r="S171" s="77"/>
      <c r="T171" s="77"/>
    </row>
    <row r="172" spans="1:14" ht="12.75">
      <c r="A172" s="80"/>
      <c r="B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</row>
    <row r="173" spans="1:20" ht="13.5">
      <c r="A173" s="36"/>
      <c r="B173" s="36"/>
      <c r="C173" s="37"/>
      <c r="D173" s="38"/>
      <c r="E173" s="39" t="s">
        <v>56</v>
      </c>
      <c r="F173" s="359" t="s">
        <v>57</v>
      </c>
      <c r="G173" s="360"/>
      <c r="H173" s="360"/>
      <c r="I173" s="360"/>
      <c r="J173" s="360"/>
      <c r="K173" s="360"/>
      <c r="L173" s="360"/>
      <c r="M173" s="360"/>
      <c r="N173" s="361"/>
      <c r="O173" s="362" t="s">
        <v>58</v>
      </c>
      <c r="P173" s="363"/>
      <c r="Q173" s="362" t="s">
        <v>59</v>
      </c>
      <c r="R173" s="363"/>
      <c r="S173" s="362" t="s">
        <v>60</v>
      </c>
      <c r="T173" s="363"/>
    </row>
    <row r="174" spans="1:20" ht="15" thickBot="1">
      <c r="A174" s="34"/>
      <c r="B174" s="34"/>
      <c r="C174" s="40" t="s">
        <v>61</v>
      </c>
      <c r="D174" s="41" t="str">
        <f>Tabulka_základní_část!B5</f>
        <v>SKB Český Krumlov "A"</v>
      </c>
      <c r="E174" s="41" t="str">
        <f>Tabulka_základní_část!B8</f>
        <v>SKB Český Krumlov "C"</v>
      </c>
      <c r="F174" s="42">
        <v>1</v>
      </c>
      <c r="G174" s="43"/>
      <c r="H174" s="43"/>
      <c r="I174" s="43">
        <v>2</v>
      </c>
      <c r="J174" s="43"/>
      <c r="K174" s="43"/>
      <c r="L174" s="43">
        <v>3</v>
      </c>
      <c r="M174" s="44"/>
      <c r="N174" s="45"/>
      <c r="O174" s="364"/>
      <c r="P174" s="365"/>
      <c r="Q174" s="364"/>
      <c r="R174" s="365"/>
      <c r="S174" s="364"/>
      <c r="T174" s="365"/>
    </row>
    <row r="175" spans="1:20" ht="15" thickTop="1">
      <c r="A175" s="34"/>
      <c r="B175" s="34"/>
      <c r="C175" s="47" t="s">
        <v>62</v>
      </c>
      <c r="D175" s="48" t="s">
        <v>175</v>
      </c>
      <c r="E175" s="48" t="s">
        <v>151</v>
      </c>
      <c r="F175" s="49">
        <v>21</v>
      </c>
      <c r="G175" s="50" t="s">
        <v>63</v>
      </c>
      <c r="H175" s="51">
        <v>12</v>
      </c>
      <c r="I175" s="49">
        <v>21</v>
      </c>
      <c r="J175" s="50" t="s">
        <v>63</v>
      </c>
      <c r="K175" s="51">
        <v>13</v>
      </c>
      <c r="L175" s="49"/>
      <c r="M175" s="50" t="s">
        <v>63</v>
      </c>
      <c r="N175" s="51"/>
      <c r="O175" s="52">
        <f>F175+I175+L175</f>
        <v>42</v>
      </c>
      <c r="P175" s="53">
        <f>H175+K175+N175</f>
        <v>25</v>
      </c>
      <c r="Q175" s="54">
        <f>IF(F175&gt;H175,1,0)+IF(I175&gt;K175,1,0)+IF(L175&gt;N175,1,0)</f>
        <v>2</v>
      </c>
      <c r="R175" s="55">
        <f>IF(H175&gt;F175,1,0)+IF(K175&gt;I175,1,0)+IF(N175&gt;L175,1,0)</f>
        <v>0</v>
      </c>
      <c r="S175" s="54">
        <f>IF(Q175&gt;R175,1,0)</f>
        <v>1</v>
      </c>
      <c r="T175" s="55">
        <f>IF(R175&gt;Q175,1,0)</f>
        <v>0</v>
      </c>
    </row>
    <row r="176" spans="1:20" ht="13.5">
      <c r="A176" s="34"/>
      <c r="B176" s="34"/>
      <c r="C176" s="56" t="s">
        <v>64</v>
      </c>
      <c r="D176" s="57" t="s">
        <v>158</v>
      </c>
      <c r="E176" s="57" t="s">
        <v>152</v>
      </c>
      <c r="F176" s="49">
        <v>21</v>
      </c>
      <c r="G176" s="49" t="s">
        <v>63</v>
      </c>
      <c r="H176" s="51">
        <v>12</v>
      </c>
      <c r="I176" s="49">
        <v>21</v>
      </c>
      <c r="J176" s="49" t="s">
        <v>63</v>
      </c>
      <c r="K176" s="51">
        <v>15</v>
      </c>
      <c r="L176" s="49"/>
      <c r="M176" s="49" t="s">
        <v>63</v>
      </c>
      <c r="N176" s="51"/>
      <c r="O176" s="52">
        <f>F176+I176+L176</f>
        <v>42</v>
      </c>
      <c r="P176" s="53">
        <f>H176+K176+N176</f>
        <v>27</v>
      </c>
      <c r="Q176" s="54">
        <f>IF(F176&gt;H176,1,0)+IF(I176&gt;K176,1,0)+IF(L176&gt;N176,1,0)</f>
        <v>2</v>
      </c>
      <c r="R176" s="55">
        <f>IF(H176&gt;F176,1,0)+IF(K176&gt;I176,1,0)+IF(N176&gt;L176,1,0)</f>
        <v>0</v>
      </c>
      <c r="S176" s="54">
        <f>IF(Q176&gt;R176,1,0)</f>
        <v>1</v>
      </c>
      <c r="T176" s="55">
        <f>IF(R176&gt;Q176,1,0)</f>
        <v>0</v>
      </c>
    </row>
    <row r="177" spans="1:20" ht="13.5">
      <c r="A177" s="34"/>
      <c r="B177" s="34"/>
      <c r="C177" s="56" t="s">
        <v>65</v>
      </c>
      <c r="D177" s="57" t="s">
        <v>143</v>
      </c>
      <c r="E177" s="48" t="s">
        <v>153</v>
      </c>
      <c r="F177" s="49">
        <v>21</v>
      </c>
      <c r="G177" s="49" t="s">
        <v>63</v>
      </c>
      <c r="H177" s="51">
        <v>6</v>
      </c>
      <c r="I177" s="49">
        <v>21</v>
      </c>
      <c r="J177" s="49" t="s">
        <v>63</v>
      </c>
      <c r="K177" s="51">
        <v>9</v>
      </c>
      <c r="L177" s="49"/>
      <c r="M177" s="49" t="s">
        <v>63</v>
      </c>
      <c r="N177" s="51"/>
      <c r="O177" s="52">
        <f>F177+I177+L177</f>
        <v>42</v>
      </c>
      <c r="P177" s="53">
        <f>H177+K177+N177</f>
        <v>15</v>
      </c>
      <c r="Q177" s="54">
        <f>IF(F177&gt;H177,1,0)+IF(I177&gt;K177,1,0)+IF(L177&gt;N177,1,0)</f>
        <v>2</v>
      </c>
      <c r="R177" s="55">
        <f>IF(H177&gt;F177,1,0)+IF(K177&gt;I177,1,0)+IF(N177&gt;L177,1,0)</f>
        <v>0</v>
      </c>
      <c r="S177" s="54">
        <f>IF(Q177&gt;R177,1,0)</f>
        <v>1</v>
      </c>
      <c r="T177" s="55">
        <f>IF(R177&gt;Q177,1,0)</f>
        <v>0</v>
      </c>
    </row>
    <row r="178" spans="1:20" ht="13.5">
      <c r="A178" s="34"/>
      <c r="B178" s="34"/>
      <c r="C178" s="56" t="s">
        <v>66</v>
      </c>
      <c r="D178" s="57" t="s">
        <v>144</v>
      </c>
      <c r="E178" s="57" t="s">
        <v>154</v>
      </c>
      <c r="F178" s="49">
        <v>19</v>
      </c>
      <c r="G178" s="49" t="s">
        <v>63</v>
      </c>
      <c r="H178" s="51">
        <v>21</v>
      </c>
      <c r="I178" s="49">
        <v>16</v>
      </c>
      <c r="J178" s="49" t="s">
        <v>63</v>
      </c>
      <c r="K178" s="51">
        <v>21</v>
      </c>
      <c r="L178" s="49"/>
      <c r="M178" s="49" t="s">
        <v>63</v>
      </c>
      <c r="N178" s="51"/>
      <c r="O178" s="52">
        <f>F178+I178+L178</f>
        <v>35</v>
      </c>
      <c r="P178" s="53">
        <f>H178+K178+N178</f>
        <v>42</v>
      </c>
      <c r="Q178" s="54">
        <f>IF(F178&gt;H178,1,0)+IF(I178&gt;K178,1,0)+IF(L178&gt;N178,1,0)</f>
        <v>0</v>
      </c>
      <c r="R178" s="55">
        <f>IF(H178&gt;F178,1,0)+IF(K178&gt;I178,1,0)+IF(N178&gt;L178,1,0)</f>
        <v>2</v>
      </c>
      <c r="S178" s="54">
        <f>IF(Q178&gt;R178,1,0)</f>
        <v>0</v>
      </c>
      <c r="T178" s="55">
        <f>IF(R178&gt;Q178,1,0)</f>
        <v>1</v>
      </c>
    </row>
    <row r="179" spans="1:20" ht="15" thickBot="1">
      <c r="A179" s="34"/>
      <c r="B179" s="34"/>
      <c r="C179" s="58" t="s">
        <v>67</v>
      </c>
      <c r="D179" s="59" t="s">
        <v>176</v>
      </c>
      <c r="E179" s="59" t="s">
        <v>155</v>
      </c>
      <c r="F179" s="60">
        <v>21</v>
      </c>
      <c r="G179" s="60" t="s">
        <v>63</v>
      </c>
      <c r="H179" s="61">
        <v>13</v>
      </c>
      <c r="I179" s="60">
        <v>21</v>
      </c>
      <c r="J179" s="60" t="s">
        <v>63</v>
      </c>
      <c r="K179" s="61">
        <v>16</v>
      </c>
      <c r="L179" s="60"/>
      <c r="M179" s="60" t="s">
        <v>63</v>
      </c>
      <c r="N179" s="61"/>
      <c r="O179" s="62">
        <f>F179+I179+L179</f>
        <v>42</v>
      </c>
      <c r="P179" s="63">
        <f>H179+K179+N179</f>
        <v>29</v>
      </c>
      <c r="Q179" s="64">
        <f>IF(F179&gt;H179,1,0)+IF(I179&gt;K179,1,0)+IF(L179&gt;N179,1,0)</f>
        <v>2</v>
      </c>
      <c r="R179" s="65">
        <f>IF(H179&gt;F179,1,0)+IF(K179&gt;I179,1,0)+IF(N179&gt;L179,1,0)</f>
        <v>0</v>
      </c>
      <c r="S179" s="64">
        <f>IF(Q179&gt;R179,1,0)</f>
        <v>1</v>
      </c>
      <c r="T179" s="65">
        <f>IF(R179&gt;Q179,1,0)</f>
        <v>0</v>
      </c>
    </row>
    <row r="180" spans="1:20" ht="15" thickTop="1">
      <c r="A180" s="34"/>
      <c r="B180" s="34"/>
      <c r="C180" s="66" t="s">
        <v>68</v>
      </c>
      <c r="D180" s="67">
        <f>IF(S180+T180=0,0,IF(S180=T180,2,IF(S180&gt;T180,3,1)))</f>
        <v>3</v>
      </c>
      <c r="E180" s="67">
        <f>IF(S180+T180=0,0,IF(S180=T180,2,IF(T180&gt;S180,3,1)))</f>
        <v>1</v>
      </c>
      <c r="F180" s="68"/>
      <c r="G180" s="69"/>
      <c r="H180" s="69"/>
      <c r="I180" s="69"/>
      <c r="J180" s="69"/>
      <c r="K180" s="69"/>
      <c r="L180" s="69"/>
      <c r="M180" s="69"/>
      <c r="N180" s="70"/>
      <c r="O180" s="71">
        <f aca="true" t="shared" si="16" ref="O180:T180">SUM(O175:O179)</f>
        <v>203</v>
      </c>
      <c r="P180" s="72">
        <f t="shared" si="16"/>
        <v>138</v>
      </c>
      <c r="Q180" s="72">
        <f t="shared" si="16"/>
        <v>8</v>
      </c>
      <c r="R180" s="72">
        <f t="shared" si="16"/>
        <v>2</v>
      </c>
      <c r="S180" s="72">
        <f t="shared" si="16"/>
        <v>4</v>
      </c>
      <c r="T180" s="72">
        <f t="shared" si="16"/>
        <v>1</v>
      </c>
    </row>
    <row r="181" spans="1:20" ht="13.5">
      <c r="A181" s="73"/>
      <c r="B181" s="73"/>
      <c r="C181" s="74" t="s">
        <v>69</v>
      </c>
      <c r="D181" s="367" t="str">
        <f>IF(D180+E180=0,0,IF(D180=E180,E173,IF(D180&gt;E180,D174,E174)))</f>
        <v>SKB Český Krumlov "A"</v>
      </c>
      <c r="E181" s="368"/>
      <c r="F181" s="75"/>
      <c r="G181" s="75"/>
      <c r="H181" s="75"/>
      <c r="I181" s="75"/>
      <c r="J181" s="75"/>
      <c r="K181" s="75"/>
      <c r="L181" s="75"/>
      <c r="M181" s="75"/>
      <c r="N181" s="75"/>
      <c r="O181" s="76"/>
      <c r="P181" s="77"/>
      <c r="Q181" s="77"/>
      <c r="R181" s="77"/>
      <c r="S181" s="77"/>
      <c r="T181" s="77"/>
    </row>
  </sheetData>
  <sheetProtection/>
  <mergeCells count="91">
    <mergeCell ref="S173:T174"/>
    <mergeCell ref="A140:B140"/>
    <mergeCell ref="F143:N143"/>
    <mergeCell ref="O143:P144"/>
    <mergeCell ref="Q143:R144"/>
    <mergeCell ref="S143:T144"/>
    <mergeCell ref="D151:E151"/>
    <mergeCell ref="F163:N163"/>
    <mergeCell ref="O163:P164"/>
    <mergeCell ref="Q163:R164"/>
    <mergeCell ref="S163:T164"/>
    <mergeCell ref="D171:E171"/>
    <mergeCell ref="S153:T154"/>
    <mergeCell ref="D86:E86"/>
    <mergeCell ref="A98:B98"/>
    <mergeCell ref="F100:N100"/>
    <mergeCell ref="O100:P101"/>
    <mergeCell ref="Q100:R101"/>
    <mergeCell ref="D108:E108"/>
    <mergeCell ref="O88:P89"/>
    <mergeCell ref="Q88:R89"/>
    <mergeCell ref="S88:T89"/>
    <mergeCell ref="D96:E96"/>
    <mergeCell ref="F88:N88"/>
    <mergeCell ref="S100:T101"/>
    <mergeCell ref="D138:E138"/>
    <mergeCell ref="F120:N120"/>
    <mergeCell ref="O120:P121"/>
    <mergeCell ref="Q120:R121"/>
    <mergeCell ref="S120:T121"/>
    <mergeCell ref="D128:E128"/>
    <mergeCell ref="F130:N130"/>
    <mergeCell ref="O130:P131"/>
    <mergeCell ref="Q130:R131"/>
    <mergeCell ref="S130:T131"/>
    <mergeCell ref="D181:E181"/>
    <mergeCell ref="D161:E161"/>
    <mergeCell ref="F153:N153"/>
    <mergeCell ref="O153:P154"/>
    <mergeCell ref="Q153:R154"/>
    <mergeCell ref="F173:N173"/>
    <mergeCell ref="O173:P174"/>
    <mergeCell ref="Q173:R174"/>
    <mergeCell ref="F110:N110"/>
    <mergeCell ref="O110:P111"/>
    <mergeCell ref="Q110:R111"/>
    <mergeCell ref="S110:T111"/>
    <mergeCell ref="D118:E118"/>
    <mergeCell ref="D76:E76"/>
    <mergeCell ref="F78:N78"/>
    <mergeCell ref="O78:P79"/>
    <mergeCell ref="Q78:R79"/>
    <mergeCell ref="S68:T69"/>
    <mergeCell ref="F68:N68"/>
    <mergeCell ref="O68:P69"/>
    <mergeCell ref="Q68:R69"/>
    <mergeCell ref="S78:T79"/>
    <mergeCell ref="D44:E44"/>
    <mergeCell ref="A56:B56"/>
    <mergeCell ref="F46:N46"/>
    <mergeCell ref="O46:P47"/>
    <mergeCell ref="Q46:R47"/>
    <mergeCell ref="S46:T47"/>
    <mergeCell ref="S58:T59"/>
    <mergeCell ref="D66:E66"/>
    <mergeCell ref="D54:E54"/>
    <mergeCell ref="F58:N58"/>
    <mergeCell ref="O58:P59"/>
    <mergeCell ref="Q58:R59"/>
    <mergeCell ref="F36:N36"/>
    <mergeCell ref="O36:P37"/>
    <mergeCell ref="Q36:R37"/>
    <mergeCell ref="S36:T37"/>
    <mergeCell ref="D14:E14"/>
    <mergeCell ref="F16:N16"/>
    <mergeCell ref="O16:P17"/>
    <mergeCell ref="Q16:R17"/>
    <mergeCell ref="S16:T17"/>
    <mergeCell ref="D24:E24"/>
    <mergeCell ref="F26:N26"/>
    <mergeCell ref="O26:P27"/>
    <mergeCell ref="Q26:R27"/>
    <mergeCell ref="S26:T27"/>
    <mergeCell ref="D34:E34"/>
    <mergeCell ref="A1:T1"/>
    <mergeCell ref="A4:B4"/>
    <mergeCell ref="F6:N6"/>
    <mergeCell ref="O6:P7"/>
    <mergeCell ref="Q6:R7"/>
    <mergeCell ref="S6:T7"/>
    <mergeCell ref="C4:E4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76"/>
  <rowBreaks count="3" manualBreakCount="3">
    <brk id="54" max="19" man="1"/>
    <brk id="96" max="19" man="1"/>
    <brk id="138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8.8515625" defaultRowHeight="12.75"/>
  <sheetData/>
  <sheetProtection/>
  <printOptions/>
  <pageMargins left="0.7" right="0.7" top="0.787401575" bottom="0.7874015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zoomScale="90" zoomScaleNormal="90" zoomScalePageLayoutView="0" workbookViewId="0" topLeftCell="A1">
      <pane ySplit="2" topLeftCell="A86" activePane="bottomLeft" state="frozen"/>
      <selection pane="topLeft" activeCell="A1" sqref="A1"/>
      <selection pane="bottomLeft" activeCell="U119" sqref="U119"/>
    </sheetView>
  </sheetViews>
  <sheetFormatPr defaultColWidth="8.8515625" defaultRowHeight="12.75"/>
  <cols>
    <col min="1" max="1" width="3.28125" style="83" customWidth="1"/>
    <col min="2" max="2" width="6.140625" style="83" customWidth="1"/>
    <col min="3" max="3" width="17.421875" style="0" customWidth="1"/>
    <col min="4" max="5" width="29.421875" style="0" customWidth="1"/>
    <col min="6" max="6" width="4.7109375" style="0" customWidth="1"/>
    <col min="7" max="7" width="1.7109375" style="0" customWidth="1"/>
    <col min="8" max="9" width="4.7109375" style="0" customWidth="1"/>
    <col min="10" max="10" width="1.7109375" style="0" customWidth="1"/>
    <col min="11" max="11" width="4.7109375" style="0" customWidth="1"/>
    <col min="12" max="12" width="4.28125" style="0" customWidth="1"/>
    <col min="13" max="13" width="1.7109375" style="0" customWidth="1"/>
    <col min="14" max="14" width="4.28125" style="0" customWidth="1"/>
    <col min="15" max="16" width="6.421875" style="0" customWidth="1"/>
    <col min="17" max="17" width="4.140625" style="0" customWidth="1"/>
    <col min="18" max="18" width="5.140625" style="0" customWidth="1"/>
    <col min="19" max="19" width="5.421875" style="0" customWidth="1"/>
    <col min="20" max="20" width="4.00390625" style="0" customWidth="1"/>
    <col min="21" max="21" width="6.421875" style="0" customWidth="1"/>
    <col min="22" max="22" width="6.8515625" style="0" customWidth="1"/>
    <col min="23" max="220" width="8.8515625" style="0" customWidth="1"/>
    <col min="221" max="221" width="3.28125" style="0" customWidth="1"/>
    <col min="222" max="222" width="6.140625" style="0" customWidth="1"/>
    <col min="223" max="223" width="17.421875" style="0" customWidth="1"/>
    <col min="224" max="225" width="29.421875" style="0" customWidth="1"/>
    <col min="226" max="226" width="4.7109375" style="0" customWidth="1"/>
    <col min="227" max="227" width="1.7109375" style="0" customWidth="1"/>
    <col min="228" max="229" width="4.7109375" style="0" customWidth="1"/>
    <col min="230" max="230" width="1.7109375" style="0" customWidth="1"/>
    <col min="231" max="231" width="4.7109375" style="0" customWidth="1"/>
    <col min="232" max="232" width="4.28125" style="0" customWidth="1"/>
    <col min="233" max="233" width="1.7109375" style="0" customWidth="1"/>
    <col min="234" max="234" width="4.28125" style="0" customWidth="1"/>
    <col min="235" max="236" width="6.421875" style="0" customWidth="1"/>
    <col min="237" max="237" width="4.140625" style="0" customWidth="1"/>
    <col min="238" max="238" width="5.140625" style="0" customWidth="1"/>
    <col min="239" max="239" width="5.421875" style="0" customWidth="1"/>
    <col min="240" max="240" width="4.00390625" style="0" customWidth="1"/>
    <col min="241" max="241" width="6.421875" style="0" customWidth="1"/>
    <col min="242" max="242" width="6.8515625" style="0" customWidth="1"/>
  </cols>
  <sheetData>
    <row r="1" spans="1:20" ht="48" customHeight="1" thickBot="1">
      <c r="A1" s="355" t="s">
        <v>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7"/>
    </row>
    <row r="2" spans="1:20" ht="5.25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5" ht="13.5">
      <c r="A4" s="358" t="s">
        <v>1</v>
      </c>
      <c r="B4" s="358"/>
      <c r="C4" s="366" t="s">
        <v>194</v>
      </c>
      <c r="D4" s="366"/>
      <c r="E4" s="366"/>
    </row>
    <row r="5" spans="1:4" ht="13.5">
      <c r="A5" s="34"/>
      <c r="B5" s="34"/>
      <c r="C5" s="35" t="s">
        <v>54</v>
      </c>
      <c r="D5" s="35" t="s">
        <v>88</v>
      </c>
    </row>
    <row r="6" spans="1:22" s="37" customFormat="1" ht="13.5">
      <c r="A6" s="36"/>
      <c r="B6" s="36"/>
      <c r="D6" s="38"/>
      <c r="E6" s="39" t="s">
        <v>56</v>
      </c>
      <c r="F6" s="359" t="s">
        <v>57</v>
      </c>
      <c r="G6" s="360"/>
      <c r="H6" s="360"/>
      <c r="I6" s="360"/>
      <c r="J6" s="360"/>
      <c r="K6" s="360"/>
      <c r="L6" s="360"/>
      <c r="M6" s="360"/>
      <c r="N6" s="361"/>
      <c r="O6" s="362" t="s">
        <v>58</v>
      </c>
      <c r="P6" s="363"/>
      <c r="Q6" s="362" t="s">
        <v>59</v>
      </c>
      <c r="R6" s="363"/>
      <c r="S6" s="362" t="s">
        <v>60</v>
      </c>
      <c r="T6" s="363"/>
      <c r="U6"/>
      <c r="V6"/>
    </row>
    <row r="7" spans="1:22" s="46" customFormat="1" ht="15" thickBot="1">
      <c r="A7" s="34"/>
      <c r="B7" s="34"/>
      <c r="C7" s="40" t="s">
        <v>61</v>
      </c>
      <c r="D7" s="41" t="str">
        <f>Tabulka_základní_část!B14</f>
        <v>Sokol Vodňany</v>
      </c>
      <c r="E7" s="41" t="str">
        <f>Tabulka_základní_část!B26</f>
        <v>SKB Český Krumlov "B"</v>
      </c>
      <c r="F7" s="42">
        <v>1</v>
      </c>
      <c r="G7" s="43"/>
      <c r="H7" s="43"/>
      <c r="I7" s="43">
        <v>2</v>
      </c>
      <c r="J7" s="43"/>
      <c r="K7" s="43"/>
      <c r="L7" s="43">
        <v>3</v>
      </c>
      <c r="M7" s="44"/>
      <c r="N7" s="45"/>
      <c r="O7" s="364"/>
      <c r="P7" s="365"/>
      <c r="Q7" s="364"/>
      <c r="R7" s="365"/>
      <c r="S7" s="364"/>
      <c r="T7" s="365"/>
      <c r="U7"/>
      <c r="V7"/>
    </row>
    <row r="8" spans="1:22" s="37" customFormat="1" ht="15" thickTop="1">
      <c r="A8" s="34"/>
      <c r="B8" s="34"/>
      <c r="C8" s="47" t="s">
        <v>62</v>
      </c>
      <c r="D8" s="48" t="s">
        <v>121</v>
      </c>
      <c r="E8" s="48" t="s">
        <v>146</v>
      </c>
      <c r="F8" s="49">
        <v>21</v>
      </c>
      <c r="G8" s="50" t="s">
        <v>63</v>
      </c>
      <c r="H8" s="51">
        <v>7</v>
      </c>
      <c r="I8" s="49">
        <v>21</v>
      </c>
      <c r="J8" s="50" t="s">
        <v>63</v>
      </c>
      <c r="K8" s="51">
        <v>3</v>
      </c>
      <c r="L8" s="49"/>
      <c r="M8" s="50" t="s">
        <v>63</v>
      </c>
      <c r="N8" s="51"/>
      <c r="O8" s="52">
        <f>F8+I8+L8</f>
        <v>42</v>
      </c>
      <c r="P8" s="53">
        <f>H8+K8+N8</f>
        <v>10</v>
      </c>
      <c r="Q8" s="54">
        <f>IF(F8&gt;H8,1,0)+IF(I8&gt;K8,1,0)+IF(L8&gt;N8,1,0)</f>
        <v>2</v>
      </c>
      <c r="R8" s="55">
        <f>IF(H8&gt;F8,1,0)+IF(K8&gt;I8,1,0)+IF(N8&gt;L8,1,0)</f>
        <v>0</v>
      </c>
      <c r="S8" s="54">
        <f>IF(Q8&gt;R8,1,0)</f>
        <v>1</v>
      </c>
      <c r="T8" s="55">
        <f>IF(R8&gt;Q8,1,0)</f>
        <v>0</v>
      </c>
      <c r="U8"/>
      <c r="V8"/>
    </row>
    <row r="9" spans="1:22" s="37" customFormat="1" ht="13.5">
      <c r="A9" s="34"/>
      <c r="B9" s="34"/>
      <c r="C9" s="56" t="s">
        <v>64</v>
      </c>
      <c r="D9" s="57" t="s">
        <v>122</v>
      </c>
      <c r="E9" s="57" t="s">
        <v>164</v>
      </c>
      <c r="F9" s="49">
        <v>5</v>
      </c>
      <c r="G9" s="49" t="s">
        <v>63</v>
      </c>
      <c r="H9" s="51">
        <v>21</v>
      </c>
      <c r="I9" s="49">
        <v>19</v>
      </c>
      <c r="J9" s="49" t="s">
        <v>63</v>
      </c>
      <c r="K9" s="51">
        <v>21</v>
      </c>
      <c r="L9" s="49"/>
      <c r="M9" s="49" t="s">
        <v>63</v>
      </c>
      <c r="N9" s="51"/>
      <c r="O9" s="52">
        <f>F9+I9+L9</f>
        <v>24</v>
      </c>
      <c r="P9" s="53">
        <f>H9+K9+N9</f>
        <v>42</v>
      </c>
      <c r="Q9" s="54">
        <f>IF(F9&gt;H9,1,0)+IF(I9&gt;K9,1,0)+IF(L9&gt;N9,1,0)</f>
        <v>0</v>
      </c>
      <c r="R9" s="55">
        <f>IF(H9&gt;F9,1,0)+IF(K9&gt;I9,1,0)+IF(N9&gt;L9,1,0)</f>
        <v>2</v>
      </c>
      <c r="S9" s="54">
        <f>IF(Q9&gt;R9,1,0)</f>
        <v>0</v>
      </c>
      <c r="T9" s="55">
        <f>IF(R9&gt;Q9,1,0)</f>
        <v>1</v>
      </c>
      <c r="U9"/>
      <c r="V9"/>
    </row>
    <row r="10" spans="1:22" s="37" customFormat="1" ht="13.5">
      <c r="A10" s="34"/>
      <c r="B10" s="34"/>
      <c r="C10" s="56" t="s">
        <v>65</v>
      </c>
      <c r="D10" s="57" t="s">
        <v>123</v>
      </c>
      <c r="E10" s="48" t="s">
        <v>148</v>
      </c>
      <c r="F10" s="49">
        <v>6</v>
      </c>
      <c r="G10" s="49" t="s">
        <v>63</v>
      </c>
      <c r="H10" s="51">
        <v>21</v>
      </c>
      <c r="I10" s="49">
        <v>10</v>
      </c>
      <c r="J10" s="49" t="s">
        <v>63</v>
      </c>
      <c r="K10" s="51">
        <v>21</v>
      </c>
      <c r="L10" s="49"/>
      <c r="M10" s="49" t="s">
        <v>63</v>
      </c>
      <c r="N10" s="51"/>
      <c r="O10" s="52">
        <f>F10+I10+L10</f>
        <v>16</v>
      </c>
      <c r="P10" s="53">
        <f>H10+K10+N10</f>
        <v>42</v>
      </c>
      <c r="Q10" s="54">
        <f>IF(F10&gt;H10,1,0)+IF(I10&gt;K10,1,0)+IF(L10&gt;N10,1,0)</f>
        <v>0</v>
      </c>
      <c r="R10" s="55">
        <f>IF(H10&gt;F10,1,0)+IF(K10&gt;I10,1,0)+IF(N10&gt;L10,1,0)</f>
        <v>2</v>
      </c>
      <c r="S10" s="54">
        <f>IF(Q10&gt;R10,1,0)</f>
        <v>0</v>
      </c>
      <c r="T10" s="55">
        <f>IF(R10&gt;Q10,1,0)</f>
        <v>1</v>
      </c>
      <c r="U10"/>
      <c r="V10"/>
    </row>
    <row r="11" spans="1:22" s="37" customFormat="1" ht="13.5">
      <c r="A11" s="34"/>
      <c r="B11" s="34"/>
      <c r="C11" s="56" t="s">
        <v>66</v>
      </c>
      <c r="D11" s="57" t="s">
        <v>124</v>
      </c>
      <c r="E11" s="57" t="s">
        <v>147</v>
      </c>
      <c r="F11" s="49">
        <v>1</v>
      </c>
      <c r="G11" s="49" t="s">
        <v>63</v>
      </c>
      <c r="H11" s="51">
        <v>21</v>
      </c>
      <c r="I11" s="49">
        <v>2</v>
      </c>
      <c r="J11" s="49" t="s">
        <v>63</v>
      </c>
      <c r="K11" s="51">
        <v>21</v>
      </c>
      <c r="L11" s="49"/>
      <c r="M11" s="49" t="s">
        <v>63</v>
      </c>
      <c r="N11" s="51"/>
      <c r="O11" s="52">
        <f>F11+I11+L11</f>
        <v>3</v>
      </c>
      <c r="P11" s="53">
        <f>H11+K11+N11</f>
        <v>42</v>
      </c>
      <c r="Q11" s="54">
        <f>IF(F11&gt;H11,1,0)+IF(I11&gt;K11,1,0)+IF(L11&gt;N11,1,0)</f>
        <v>0</v>
      </c>
      <c r="R11" s="55">
        <f>IF(H11&gt;F11,1,0)+IF(K11&gt;I11,1,0)+IF(N11&gt;L11,1,0)</f>
        <v>2</v>
      </c>
      <c r="S11" s="54">
        <f>IF(Q11&gt;R11,1,0)</f>
        <v>0</v>
      </c>
      <c r="T11" s="55">
        <f>IF(R11&gt;Q11,1,0)</f>
        <v>1</v>
      </c>
      <c r="U11"/>
      <c r="V11"/>
    </row>
    <row r="12" spans="1:22" s="37" customFormat="1" ht="15" thickBot="1">
      <c r="A12" s="34"/>
      <c r="B12" s="34"/>
      <c r="C12" s="58" t="s">
        <v>67</v>
      </c>
      <c r="D12" s="59" t="s">
        <v>196</v>
      </c>
      <c r="E12" s="59" t="s">
        <v>197</v>
      </c>
      <c r="F12" s="60">
        <v>21</v>
      </c>
      <c r="G12" s="60" t="s">
        <v>63</v>
      </c>
      <c r="H12" s="61">
        <v>14</v>
      </c>
      <c r="I12" s="60">
        <v>21</v>
      </c>
      <c r="J12" s="60" t="s">
        <v>63</v>
      </c>
      <c r="K12" s="61">
        <v>11</v>
      </c>
      <c r="L12" s="60"/>
      <c r="M12" s="60" t="s">
        <v>63</v>
      </c>
      <c r="N12" s="61"/>
      <c r="O12" s="62">
        <f>F12+I12+L12</f>
        <v>42</v>
      </c>
      <c r="P12" s="63">
        <f>H12+K12+N12</f>
        <v>25</v>
      </c>
      <c r="Q12" s="64">
        <f>IF(F12&gt;H12,1,0)+IF(I12&gt;K12,1,0)+IF(L12&gt;N12,1,0)</f>
        <v>2</v>
      </c>
      <c r="R12" s="65">
        <f>IF(H12&gt;F12,1,0)+IF(K12&gt;I12,1,0)+IF(N12&gt;L12,1,0)</f>
        <v>0</v>
      </c>
      <c r="S12" s="64">
        <f>IF(Q12&gt;R12,1,0)</f>
        <v>1</v>
      </c>
      <c r="T12" s="65">
        <f>IF(R12&gt;Q12,1,0)</f>
        <v>0</v>
      </c>
      <c r="U12"/>
      <c r="V12"/>
    </row>
    <row r="13" spans="1:22" s="46" customFormat="1" ht="15" thickTop="1">
      <c r="A13" s="34"/>
      <c r="B13" s="34"/>
      <c r="C13" s="66" t="s">
        <v>68</v>
      </c>
      <c r="D13" s="67">
        <f>IF(S13+T13=0,0,IF(S13=T13,2,IF(S13&gt;T13,3,1)))</f>
        <v>1</v>
      </c>
      <c r="E13" s="67">
        <f>IF(S13+T13=0,0,IF(S13=T13,2,IF(T13&gt;S13,3,1)))</f>
        <v>3</v>
      </c>
      <c r="F13" s="68"/>
      <c r="G13" s="69"/>
      <c r="H13" s="69"/>
      <c r="I13" s="69"/>
      <c r="J13" s="69"/>
      <c r="K13" s="69"/>
      <c r="L13" s="69"/>
      <c r="M13" s="69"/>
      <c r="N13" s="70"/>
      <c r="O13" s="71">
        <f aca="true" t="shared" si="0" ref="O13:T13">SUM(O8:O12)</f>
        <v>127</v>
      </c>
      <c r="P13" s="72">
        <f t="shared" si="0"/>
        <v>161</v>
      </c>
      <c r="Q13" s="72">
        <f t="shared" si="0"/>
        <v>4</v>
      </c>
      <c r="R13" s="72">
        <f t="shared" si="0"/>
        <v>6</v>
      </c>
      <c r="S13" s="72">
        <f t="shared" si="0"/>
        <v>2</v>
      </c>
      <c r="T13" s="72">
        <f t="shared" si="0"/>
        <v>3</v>
      </c>
      <c r="U13"/>
      <c r="V13"/>
    </row>
    <row r="14" spans="1:22" s="78" customFormat="1" ht="13.5">
      <c r="A14" s="73"/>
      <c r="B14" s="73"/>
      <c r="C14" s="74" t="s">
        <v>69</v>
      </c>
      <c r="D14" s="367" t="str">
        <f>IF(D13+E13=0,0,IF(D13=E13,E6,IF(D13&gt;E13,D7,E7)))</f>
        <v>SKB Český Krumlov "B"</v>
      </c>
      <c r="E14" s="368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7"/>
      <c r="Q14" s="77"/>
      <c r="R14" s="77"/>
      <c r="S14" s="77"/>
      <c r="T14" s="77"/>
      <c r="U14"/>
      <c r="V14"/>
    </row>
    <row r="15" spans="1:22" s="78" customFormat="1" ht="13.5">
      <c r="A15" s="73"/>
      <c r="B15" s="73"/>
      <c r="C15" s="79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7"/>
      <c r="Q15" s="77"/>
      <c r="R15" s="77"/>
      <c r="S15" s="77"/>
      <c r="T15" s="77"/>
      <c r="U15"/>
      <c r="V15"/>
    </row>
    <row r="16" spans="1:20" ht="13.5">
      <c r="A16" s="36"/>
      <c r="B16" s="36"/>
      <c r="C16" s="37"/>
      <c r="D16" s="38"/>
      <c r="E16" s="39" t="s">
        <v>56</v>
      </c>
      <c r="F16" s="359" t="s">
        <v>57</v>
      </c>
      <c r="G16" s="360"/>
      <c r="H16" s="360"/>
      <c r="I16" s="360"/>
      <c r="J16" s="360"/>
      <c r="K16" s="360"/>
      <c r="L16" s="360"/>
      <c r="M16" s="360"/>
      <c r="N16" s="361"/>
      <c r="O16" s="362" t="s">
        <v>58</v>
      </c>
      <c r="P16" s="363"/>
      <c r="Q16" s="362" t="s">
        <v>59</v>
      </c>
      <c r="R16" s="363"/>
      <c r="S16" s="362" t="s">
        <v>60</v>
      </c>
      <c r="T16" s="363"/>
    </row>
    <row r="17" spans="1:20" ht="15" thickBot="1">
      <c r="A17" s="34"/>
      <c r="B17" s="34"/>
      <c r="C17" s="40" t="s">
        <v>61</v>
      </c>
      <c r="D17" s="41" t="str">
        <f>Tabulka_základní_část!B17</f>
        <v>SK Dobrá Voda</v>
      </c>
      <c r="E17" s="41" t="str">
        <f>Tabulka_základní_část!B11</f>
        <v>Sokol České Budějovice "A"</v>
      </c>
      <c r="F17" s="42">
        <v>1</v>
      </c>
      <c r="G17" s="43"/>
      <c r="H17" s="43"/>
      <c r="I17" s="43">
        <v>2</v>
      </c>
      <c r="J17" s="43"/>
      <c r="K17" s="43"/>
      <c r="L17" s="43">
        <v>3</v>
      </c>
      <c r="M17" s="44"/>
      <c r="N17" s="45"/>
      <c r="O17" s="364"/>
      <c r="P17" s="365"/>
      <c r="Q17" s="364"/>
      <c r="R17" s="365"/>
      <c r="S17" s="364"/>
      <c r="T17" s="365"/>
    </row>
    <row r="18" spans="1:20" ht="15" thickTop="1">
      <c r="A18" s="34"/>
      <c r="B18" s="34"/>
      <c r="C18" s="47" t="s">
        <v>62</v>
      </c>
      <c r="D18" s="48" t="s">
        <v>126</v>
      </c>
      <c r="E18" s="48" t="s">
        <v>116</v>
      </c>
      <c r="F18" s="49">
        <v>21</v>
      </c>
      <c r="G18" s="50" t="s">
        <v>63</v>
      </c>
      <c r="H18" s="51">
        <v>14</v>
      </c>
      <c r="I18" s="49">
        <v>21</v>
      </c>
      <c r="J18" s="50" t="s">
        <v>63</v>
      </c>
      <c r="K18" s="51">
        <v>17</v>
      </c>
      <c r="L18" s="49"/>
      <c r="M18" s="50" t="s">
        <v>63</v>
      </c>
      <c r="N18" s="51"/>
      <c r="O18" s="52">
        <f>F18+I18+L18</f>
        <v>42</v>
      </c>
      <c r="P18" s="53">
        <f>H18+K18+N18</f>
        <v>31</v>
      </c>
      <c r="Q18" s="54">
        <f>IF(F18&gt;H18,1,0)+IF(I18&gt;K18,1,0)+IF(L18&gt;N18,1,0)</f>
        <v>2</v>
      </c>
      <c r="R18" s="55">
        <f>IF(H18&gt;F18,1,0)+IF(K18&gt;I18,1,0)+IF(N18&gt;L18,1,0)</f>
        <v>0</v>
      </c>
      <c r="S18" s="54">
        <f>IF(Q18&gt;R18,1,0)</f>
        <v>1</v>
      </c>
      <c r="T18" s="55">
        <f>IF(R18&gt;Q18,1,0)</f>
        <v>0</v>
      </c>
    </row>
    <row r="19" spans="1:20" ht="14.25">
      <c r="A19" s="34"/>
      <c r="B19" s="34"/>
      <c r="C19" s="56" t="s">
        <v>64</v>
      </c>
      <c r="D19" s="57" t="s">
        <v>127</v>
      </c>
      <c r="E19" s="57" t="s">
        <v>117</v>
      </c>
      <c r="F19" s="49">
        <v>7</v>
      </c>
      <c r="G19" s="49" t="s">
        <v>63</v>
      </c>
      <c r="H19" s="51">
        <v>21</v>
      </c>
      <c r="I19" s="49">
        <v>10</v>
      </c>
      <c r="J19" s="49" t="s">
        <v>63</v>
      </c>
      <c r="K19" s="51">
        <v>21</v>
      </c>
      <c r="L19" s="49"/>
      <c r="M19" s="49" t="s">
        <v>63</v>
      </c>
      <c r="N19" s="51"/>
      <c r="O19" s="52">
        <f>F19+I19+L19</f>
        <v>17</v>
      </c>
      <c r="P19" s="53">
        <f>H19+K19+N19</f>
        <v>42</v>
      </c>
      <c r="Q19" s="54">
        <f>IF(F19&gt;H19,1,0)+IF(I19&gt;K19,1,0)+IF(L19&gt;N19,1,0)</f>
        <v>0</v>
      </c>
      <c r="R19" s="55">
        <f>IF(H19&gt;F19,1,0)+IF(K19&gt;I19,1,0)+IF(N19&gt;L19,1,0)</f>
        <v>2</v>
      </c>
      <c r="S19" s="54">
        <f>IF(Q19&gt;R19,1,0)</f>
        <v>0</v>
      </c>
      <c r="T19" s="55">
        <f>IF(R19&gt;Q19,1,0)</f>
        <v>1</v>
      </c>
    </row>
    <row r="20" spans="1:20" ht="13.5">
      <c r="A20" s="34"/>
      <c r="B20" s="34"/>
      <c r="C20" s="56" t="s">
        <v>65</v>
      </c>
      <c r="D20" s="57" t="s">
        <v>128</v>
      </c>
      <c r="E20" s="48" t="s">
        <v>199</v>
      </c>
      <c r="F20" s="49">
        <v>21</v>
      </c>
      <c r="G20" s="49" t="s">
        <v>63</v>
      </c>
      <c r="H20" s="51">
        <v>15</v>
      </c>
      <c r="I20" s="49">
        <v>21</v>
      </c>
      <c r="J20" s="49" t="s">
        <v>63</v>
      </c>
      <c r="K20" s="51">
        <v>15</v>
      </c>
      <c r="L20" s="49"/>
      <c r="M20" s="49" t="s">
        <v>63</v>
      </c>
      <c r="N20" s="51"/>
      <c r="O20" s="52">
        <f>F20+I20+L20</f>
        <v>42</v>
      </c>
      <c r="P20" s="53">
        <f>H20+K20+N20</f>
        <v>30</v>
      </c>
      <c r="Q20" s="54">
        <f>IF(F20&gt;H20,1,0)+IF(I20&gt;K20,1,0)+IF(L20&gt;N20,1,0)</f>
        <v>2</v>
      </c>
      <c r="R20" s="55">
        <f>IF(H20&gt;F20,1,0)+IF(K20&gt;I20,1,0)+IF(N20&gt;L20,1,0)</f>
        <v>0</v>
      </c>
      <c r="S20" s="54">
        <f>IF(Q20&gt;R20,1,0)</f>
        <v>1</v>
      </c>
      <c r="T20" s="55">
        <f>IF(R20&gt;Q20,1,0)</f>
        <v>0</v>
      </c>
    </row>
    <row r="21" spans="1:20" ht="13.5">
      <c r="A21" s="34"/>
      <c r="B21" s="34"/>
      <c r="C21" s="56" t="s">
        <v>66</v>
      </c>
      <c r="D21" s="57" t="s">
        <v>129</v>
      </c>
      <c r="E21" s="57" t="s">
        <v>200</v>
      </c>
      <c r="F21" s="49">
        <v>8</v>
      </c>
      <c r="G21" s="49" t="s">
        <v>63</v>
      </c>
      <c r="H21" s="51">
        <v>21</v>
      </c>
      <c r="I21" s="49">
        <v>6</v>
      </c>
      <c r="J21" s="49" t="s">
        <v>63</v>
      </c>
      <c r="K21" s="51">
        <v>21</v>
      </c>
      <c r="L21" s="49"/>
      <c r="M21" s="49" t="s">
        <v>63</v>
      </c>
      <c r="N21" s="51"/>
      <c r="O21" s="52">
        <f>F21+I21+L21</f>
        <v>14</v>
      </c>
      <c r="P21" s="53">
        <f>H21+K21+N21</f>
        <v>42</v>
      </c>
      <c r="Q21" s="54">
        <f>IF(F21&gt;H21,1,0)+IF(I21&gt;K21,1,0)+IF(L21&gt;N21,1,0)</f>
        <v>0</v>
      </c>
      <c r="R21" s="55">
        <f>IF(H21&gt;F21,1,0)+IF(K21&gt;I21,1,0)+IF(N21&gt;L21,1,0)</f>
        <v>2</v>
      </c>
      <c r="S21" s="54">
        <f>IF(Q21&gt;R21,1,0)</f>
        <v>0</v>
      </c>
      <c r="T21" s="55">
        <f>IF(R21&gt;Q21,1,0)</f>
        <v>1</v>
      </c>
    </row>
    <row r="22" spans="1:20" ht="15" thickBot="1">
      <c r="A22" s="34"/>
      <c r="B22" s="34"/>
      <c r="C22" s="58" t="s">
        <v>67</v>
      </c>
      <c r="D22" s="59" t="s">
        <v>198</v>
      </c>
      <c r="E22" s="59" t="s">
        <v>201</v>
      </c>
      <c r="F22" s="60">
        <v>21</v>
      </c>
      <c r="G22" s="60" t="s">
        <v>63</v>
      </c>
      <c r="H22" s="61">
        <v>19</v>
      </c>
      <c r="I22" s="60">
        <v>21</v>
      </c>
      <c r="J22" s="60" t="s">
        <v>63</v>
      </c>
      <c r="K22" s="61">
        <v>16</v>
      </c>
      <c r="L22" s="60"/>
      <c r="M22" s="60" t="s">
        <v>63</v>
      </c>
      <c r="N22" s="61"/>
      <c r="O22" s="62">
        <f>F22+I22+L22</f>
        <v>42</v>
      </c>
      <c r="P22" s="63">
        <f>H22+K22+N22</f>
        <v>35</v>
      </c>
      <c r="Q22" s="64">
        <f>IF(F22&gt;H22,1,0)+IF(I22&gt;K22,1,0)+IF(L22&gt;N22,1,0)</f>
        <v>2</v>
      </c>
      <c r="R22" s="65">
        <f>IF(H22&gt;F22,1,0)+IF(K22&gt;I22,1,0)+IF(N22&gt;L22,1,0)</f>
        <v>0</v>
      </c>
      <c r="S22" s="64">
        <f>IF(Q22&gt;R22,1,0)</f>
        <v>1</v>
      </c>
      <c r="T22" s="65">
        <f>IF(R22&gt;Q22,1,0)</f>
        <v>0</v>
      </c>
    </row>
    <row r="23" spans="1:20" ht="15" thickTop="1">
      <c r="A23" s="34"/>
      <c r="B23" s="34"/>
      <c r="C23" s="66" t="s">
        <v>68</v>
      </c>
      <c r="D23" s="67">
        <f>IF(S23+T23=0,0,IF(S23=T23,2,IF(S23&gt;T23,3,1)))</f>
        <v>3</v>
      </c>
      <c r="E23" s="67">
        <f>IF(S23+T23=0,0,IF(S23=T23,2,IF(T23&gt;S23,3,1)))</f>
        <v>1</v>
      </c>
      <c r="F23" s="68"/>
      <c r="G23" s="69"/>
      <c r="H23" s="69"/>
      <c r="I23" s="69"/>
      <c r="J23" s="69"/>
      <c r="K23" s="69"/>
      <c r="L23" s="69"/>
      <c r="M23" s="69"/>
      <c r="N23" s="70"/>
      <c r="O23" s="71">
        <f aca="true" t="shared" si="1" ref="O23:T23">SUM(O18:O22)</f>
        <v>157</v>
      </c>
      <c r="P23" s="72">
        <f t="shared" si="1"/>
        <v>180</v>
      </c>
      <c r="Q23" s="72">
        <f t="shared" si="1"/>
        <v>6</v>
      </c>
      <c r="R23" s="72">
        <f t="shared" si="1"/>
        <v>4</v>
      </c>
      <c r="S23" s="72">
        <f t="shared" si="1"/>
        <v>3</v>
      </c>
      <c r="T23" s="72">
        <f t="shared" si="1"/>
        <v>2</v>
      </c>
    </row>
    <row r="24" spans="1:20" ht="13.5">
      <c r="A24" s="73"/>
      <c r="B24" s="73"/>
      <c r="C24" s="74" t="s">
        <v>69</v>
      </c>
      <c r="D24" s="367" t="str">
        <f>IF(D23+E23=0,0,IF(D23=E23,E16,IF(D23&gt;E23,D17,E17)))</f>
        <v>SK Dobrá Voda</v>
      </c>
      <c r="E24" s="368"/>
      <c r="F24" s="75"/>
      <c r="G24" s="75"/>
      <c r="H24" s="75"/>
      <c r="I24" s="75"/>
      <c r="J24" s="75"/>
      <c r="K24" s="75"/>
      <c r="L24" s="75"/>
      <c r="M24" s="75"/>
      <c r="N24" s="75"/>
      <c r="O24" s="76"/>
      <c r="P24" s="77"/>
      <c r="Q24" s="77"/>
      <c r="R24" s="77"/>
      <c r="S24" s="77"/>
      <c r="T24" s="77"/>
    </row>
    <row r="25" spans="1:14" ht="12.75">
      <c r="A25" s="80"/>
      <c r="B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20" ht="13.5">
      <c r="A26" s="36"/>
      <c r="B26" s="36"/>
      <c r="C26" s="37"/>
      <c r="D26" s="38"/>
      <c r="E26" s="39" t="s">
        <v>56</v>
      </c>
      <c r="F26" s="359" t="s">
        <v>57</v>
      </c>
      <c r="G26" s="360"/>
      <c r="H26" s="360"/>
      <c r="I26" s="360"/>
      <c r="J26" s="360"/>
      <c r="K26" s="360"/>
      <c r="L26" s="360"/>
      <c r="M26" s="360"/>
      <c r="N26" s="361"/>
      <c r="O26" s="362" t="s">
        <v>58</v>
      </c>
      <c r="P26" s="363"/>
      <c r="Q26" s="362" t="s">
        <v>59</v>
      </c>
      <c r="R26" s="363"/>
      <c r="S26" s="362" t="s">
        <v>60</v>
      </c>
      <c r="T26" s="363"/>
    </row>
    <row r="27" spans="1:20" ht="15" thickBot="1">
      <c r="A27" s="34"/>
      <c r="B27" s="34"/>
      <c r="C27" s="40" t="s">
        <v>61</v>
      </c>
      <c r="D27" s="41" t="str">
        <f>Tabulka_základní_část!B20</f>
        <v>Sokol České Budějovice "B"</v>
      </c>
      <c r="E27" s="41" t="str">
        <f>Tabulka_základní_část!B8</f>
        <v>SKB Český Krumlov "C"</v>
      </c>
      <c r="F27" s="42">
        <v>1</v>
      </c>
      <c r="G27" s="43"/>
      <c r="H27" s="43"/>
      <c r="I27" s="43">
        <v>2</v>
      </c>
      <c r="J27" s="43"/>
      <c r="K27" s="43"/>
      <c r="L27" s="43">
        <v>3</v>
      </c>
      <c r="M27" s="44"/>
      <c r="N27" s="45"/>
      <c r="O27" s="364"/>
      <c r="P27" s="365"/>
      <c r="Q27" s="364"/>
      <c r="R27" s="365"/>
      <c r="S27" s="364"/>
      <c r="T27" s="365"/>
    </row>
    <row r="28" spans="1:20" ht="15" thickTop="1">
      <c r="A28" s="34"/>
      <c r="B28" s="34"/>
      <c r="C28" s="47" t="s">
        <v>62</v>
      </c>
      <c r="D28" s="48" t="s">
        <v>133</v>
      </c>
      <c r="E28" s="48" t="s">
        <v>151</v>
      </c>
      <c r="F28" s="49">
        <v>21</v>
      </c>
      <c r="G28" s="50" t="s">
        <v>63</v>
      </c>
      <c r="H28" s="51">
        <v>23</v>
      </c>
      <c r="I28" s="49">
        <v>13</v>
      </c>
      <c r="J28" s="50" t="s">
        <v>63</v>
      </c>
      <c r="K28" s="51">
        <v>21</v>
      </c>
      <c r="L28" s="49"/>
      <c r="M28" s="50" t="s">
        <v>63</v>
      </c>
      <c r="N28" s="51"/>
      <c r="O28" s="52">
        <f>F28+I28+L28</f>
        <v>34</v>
      </c>
      <c r="P28" s="53">
        <f>H28+K28+N28</f>
        <v>44</v>
      </c>
      <c r="Q28" s="54">
        <f>IF(F28&gt;H28,1,0)+IF(I28&gt;K28,1,0)+IF(L28&gt;N28,1,0)</f>
        <v>0</v>
      </c>
      <c r="R28" s="55">
        <f>IF(H28&gt;F28,1,0)+IF(K28&gt;I28,1,0)+IF(N28&gt;L28,1,0)</f>
        <v>2</v>
      </c>
      <c r="S28" s="54">
        <f>IF(Q28&gt;R28,1,0)</f>
        <v>0</v>
      </c>
      <c r="T28" s="55">
        <f>IF(R28&gt;Q28,1,0)</f>
        <v>1</v>
      </c>
    </row>
    <row r="29" spans="1:20" ht="13.5">
      <c r="A29" s="34"/>
      <c r="B29" s="34"/>
      <c r="C29" s="56" t="s">
        <v>64</v>
      </c>
      <c r="D29" s="57" t="s">
        <v>202</v>
      </c>
      <c r="E29" s="57" t="s">
        <v>162</v>
      </c>
      <c r="F29" s="49">
        <v>21</v>
      </c>
      <c r="G29" s="49" t="s">
        <v>63</v>
      </c>
      <c r="H29" s="51">
        <v>12</v>
      </c>
      <c r="I29" s="49">
        <v>21</v>
      </c>
      <c r="J29" s="49" t="s">
        <v>63</v>
      </c>
      <c r="K29" s="51">
        <v>13</v>
      </c>
      <c r="L29" s="49"/>
      <c r="M29" s="49" t="s">
        <v>63</v>
      </c>
      <c r="N29" s="51"/>
      <c r="O29" s="52">
        <f>F29+I29+L29</f>
        <v>42</v>
      </c>
      <c r="P29" s="53">
        <f>H29+K29+N29</f>
        <v>25</v>
      </c>
      <c r="Q29" s="54">
        <f>IF(F29&gt;H29,1,0)+IF(I29&gt;K29,1,0)+IF(L29&gt;N29,1,0)</f>
        <v>2</v>
      </c>
      <c r="R29" s="55">
        <f>IF(H29&gt;F29,1,0)+IF(K29&gt;I29,1,0)+IF(N29&gt;L29,1,0)</f>
        <v>0</v>
      </c>
      <c r="S29" s="54">
        <f>IF(Q29&gt;R29,1,0)</f>
        <v>1</v>
      </c>
      <c r="T29" s="55">
        <f>IF(R29&gt;Q29,1,0)</f>
        <v>0</v>
      </c>
    </row>
    <row r="30" spans="1:20" ht="13.5">
      <c r="A30" s="34"/>
      <c r="B30" s="34"/>
      <c r="C30" s="56" t="s">
        <v>65</v>
      </c>
      <c r="D30" s="57" t="s">
        <v>203</v>
      </c>
      <c r="E30" s="48" t="s">
        <v>205</v>
      </c>
      <c r="F30" s="49">
        <v>10</v>
      </c>
      <c r="G30" s="49" t="s">
        <v>63</v>
      </c>
      <c r="H30" s="51">
        <v>21</v>
      </c>
      <c r="I30" s="49">
        <v>9</v>
      </c>
      <c r="J30" s="49" t="s">
        <v>63</v>
      </c>
      <c r="K30" s="51">
        <v>21</v>
      </c>
      <c r="L30" s="49"/>
      <c r="M30" s="49" t="s">
        <v>63</v>
      </c>
      <c r="N30" s="51"/>
      <c r="O30" s="52">
        <f>F30+I30+L30</f>
        <v>19</v>
      </c>
      <c r="P30" s="53">
        <f>H30+K30+N30</f>
        <v>42</v>
      </c>
      <c r="Q30" s="54">
        <f>IF(F30&gt;H30,1,0)+IF(I30&gt;K30,1,0)+IF(L30&gt;N30,1,0)</f>
        <v>0</v>
      </c>
      <c r="R30" s="55">
        <f>IF(H30&gt;F30,1,0)+IF(K30&gt;I30,1,0)+IF(N30&gt;L30,1,0)</f>
        <v>2</v>
      </c>
      <c r="S30" s="54">
        <f>IF(Q30&gt;R30,1,0)</f>
        <v>0</v>
      </c>
      <c r="T30" s="55">
        <f>IF(R30&gt;Q30,1,0)</f>
        <v>1</v>
      </c>
    </row>
    <row r="31" spans="1:20" ht="13.5">
      <c r="A31" s="34"/>
      <c r="B31" s="34"/>
      <c r="C31" s="56" t="s">
        <v>66</v>
      </c>
      <c r="D31" s="57" t="s">
        <v>134</v>
      </c>
      <c r="E31" s="57" t="s">
        <v>154</v>
      </c>
      <c r="F31" s="49">
        <v>5</v>
      </c>
      <c r="G31" s="49" t="s">
        <v>63</v>
      </c>
      <c r="H31" s="51">
        <v>21</v>
      </c>
      <c r="I31" s="49">
        <v>3</v>
      </c>
      <c r="J31" s="49" t="s">
        <v>63</v>
      </c>
      <c r="K31" s="51">
        <v>21</v>
      </c>
      <c r="L31" s="49"/>
      <c r="M31" s="49" t="s">
        <v>63</v>
      </c>
      <c r="N31" s="51"/>
      <c r="O31" s="52">
        <f>F31+I31+L31</f>
        <v>8</v>
      </c>
      <c r="P31" s="53">
        <f>H31+K31+N31</f>
        <v>42</v>
      </c>
      <c r="Q31" s="54">
        <f>IF(F31&gt;H31,1,0)+IF(I31&gt;K31,1,0)+IF(L31&gt;N31,1,0)</f>
        <v>0</v>
      </c>
      <c r="R31" s="55">
        <f>IF(H31&gt;F31,1,0)+IF(K31&gt;I31,1,0)+IF(N31&gt;L31,1,0)</f>
        <v>2</v>
      </c>
      <c r="S31" s="54">
        <f>IF(Q31&gt;R31,1,0)</f>
        <v>0</v>
      </c>
      <c r="T31" s="55">
        <f>IF(R31&gt;Q31,1,0)</f>
        <v>1</v>
      </c>
    </row>
    <row r="32" spans="1:20" ht="15" thickBot="1">
      <c r="A32" s="34"/>
      <c r="B32" s="34"/>
      <c r="C32" s="58" t="s">
        <v>67</v>
      </c>
      <c r="D32" s="59" t="s">
        <v>204</v>
      </c>
      <c r="E32" s="59" t="s">
        <v>206</v>
      </c>
      <c r="F32" s="60">
        <v>21</v>
      </c>
      <c r="G32" s="60" t="s">
        <v>63</v>
      </c>
      <c r="H32" s="61">
        <v>19</v>
      </c>
      <c r="I32" s="60">
        <v>16</v>
      </c>
      <c r="J32" s="60" t="s">
        <v>63</v>
      </c>
      <c r="K32" s="61">
        <v>21</v>
      </c>
      <c r="L32" s="60">
        <v>19</v>
      </c>
      <c r="M32" s="60" t="s">
        <v>63</v>
      </c>
      <c r="N32" s="61">
        <v>21</v>
      </c>
      <c r="O32" s="62">
        <f>F32+I32+L32</f>
        <v>56</v>
      </c>
      <c r="P32" s="63">
        <f>H32+K32+N32</f>
        <v>61</v>
      </c>
      <c r="Q32" s="64">
        <f>IF(F32&gt;H32,1,0)+IF(I32&gt;K32,1,0)+IF(L32&gt;N32,1,0)</f>
        <v>1</v>
      </c>
      <c r="R32" s="65">
        <f>IF(H32&gt;F32,1,0)+IF(K32&gt;I32,1,0)+IF(N32&gt;L32,1,0)</f>
        <v>2</v>
      </c>
      <c r="S32" s="64">
        <f>IF(Q32&gt;R32,1,0)</f>
        <v>0</v>
      </c>
      <c r="T32" s="65">
        <f>IF(R32&gt;Q32,1,0)</f>
        <v>1</v>
      </c>
    </row>
    <row r="33" spans="1:20" ht="15" thickTop="1">
      <c r="A33" s="34"/>
      <c r="B33" s="34"/>
      <c r="C33" s="66" t="s">
        <v>68</v>
      </c>
      <c r="D33" s="67">
        <f>IF(S33+T33=0,0,IF(S33=T33,2,IF(S33&gt;T33,3,1)))</f>
        <v>1</v>
      </c>
      <c r="E33" s="67">
        <f>IF(S33+T33=0,0,IF(S33=T33,2,IF(T33&gt;S33,3,1)))</f>
        <v>3</v>
      </c>
      <c r="F33" s="68"/>
      <c r="G33" s="69"/>
      <c r="H33" s="69"/>
      <c r="I33" s="69"/>
      <c r="J33" s="69"/>
      <c r="K33" s="69"/>
      <c r="L33" s="69"/>
      <c r="M33" s="69"/>
      <c r="N33" s="70"/>
      <c r="O33" s="71">
        <f aca="true" t="shared" si="2" ref="O33:T33">SUM(O28:O32)</f>
        <v>159</v>
      </c>
      <c r="P33" s="72">
        <f t="shared" si="2"/>
        <v>214</v>
      </c>
      <c r="Q33" s="72">
        <f t="shared" si="2"/>
        <v>3</v>
      </c>
      <c r="R33" s="72">
        <f t="shared" si="2"/>
        <v>8</v>
      </c>
      <c r="S33" s="72">
        <f t="shared" si="2"/>
        <v>1</v>
      </c>
      <c r="T33" s="72">
        <f t="shared" si="2"/>
        <v>4</v>
      </c>
    </row>
    <row r="34" spans="1:20" ht="13.5">
      <c r="A34" s="73"/>
      <c r="B34" s="73"/>
      <c r="C34" s="74" t="s">
        <v>69</v>
      </c>
      <c r="D34" s="367" t="str">
        <f>IF(D33+E33=0,0,IF(D33=E33,E26,IF(D33&gt;E33,D27,E27)))</f>
        <v>SKB Český Krumlov "C"</v>
      </c>
      <c r="E34" s="368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7"/>
      <c r="Q34" s="77"/>
      <c r="R34" s="77"/>
      <c r="S34" s="77"/>
      <c r="T34" s="77"/>
    </row>
    <row r="35" spans="1:14" ht="12.75">
      <c r="A35" s="80"/>
      <c r="B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20" ht="13.5" hidden="1">
      <c r="A36" s="36"/>
      <c r="B36" s="36"/>
      <c r="C36" s="37"/>
      <c r="D36" s="38"/>
      <c r="E36" s="39" t="s">
        <v>56</v>
      </c>
      <c r="F36" s="359" t="s">
        <v>57</v>
      </c>
      <c r="G36" s="360"/>
      <c r="H36" s="360"/>
      <c r="I36" s="360"/>
      <c r="J36" s="360"/>
      <c r="K36" s="360"/>
      <c r="L36" s="360"/>
      <c r="M36" s="360"/>
      <c r="N36" s="361"/>
      <c r="O36" s="362" t="s">
        <v>58</v>
      </c>
      <c r="P36" s="363"/>
      <c r="Q36" s="362" t="s">
        <v>59</v>
      </c>
      <c r="R36" s="363"/>
      <c r="S36" s="362" t="s">
        <v>60</v>
      </c>
      <c r="T36" s="363"/>
    </row>
    <row r="37" spans="1:20" ht="15" hidden="1" thickBot="1">
      <c r="A37" s="34">
        <v>4</v>
      </c>
      <c r="B37" s="34">
        <v>7</v>
      </c>
      <c r="C37" s="40" t="s">
        <v>61</v>
      </c>
      <c r="D37" s="41" t="str">
        <f>VLOOKUP(A37,'[1]Systém'!$P$5:$Q$14,2,FALSE)</f>
        <v>SK Badminton Tábor - družstvo odstoupilo</v>
      </c>
      <c r="E37" s="41" t="str">
        <f>VLOOKUP(B37,'[1]Systém'!$P$5:$Q$14,2,FALSE)</f>
        <v>Sokol Křemže</v>
      </c>
      <c r="F37" s="42">
        <v>1</v>
      </c>
      <c r="G37" s="43"/>
      <c r="H37" s="43"/>
      <c r="I37" s="43">
        <v>2</v>
      </c>
      <c r="J37" s="43"/>
      <c r="K37" s="43"/>
      <c r="L37" s="43">
        <v>3</v>
      </c>
      <c r="M37" s="44"/>
      <c r="N37" s="45"/>
      <c r="O37" s="364"/>
      <c r="P37" s="365"/>
      <c r="Q37" s="364"/>
      <c r="R37" s="365"/>
      <c r="S37" s="364"/>
      <c r="T37" s="365"/>
    </row>
    <row r="38" spans="1:20" ht="15" hidden="1" thickTop="1">
      <c r="A38" s="34"/>
      <c r="B38" s="34"/>
      <c r="C38" s="47" t="s">
        <v>62</v>
      </c>
      <c r="D38" s="48"/>
      <c r="E38" s="48"/>
      <c r="F38" s="49"/>
      <c r="G38" s="50" t="s">
        <v>63</v>
      </c>
      <c r="H38" s="51"/>
      <c r="I38" s="49"/>
      <c r="J38" s="50" t="s">
        <v>63</v>
      </c>
      <c r="K38" s="51"/>
      <c r="L38" s="49"/>
      <c r="M38" s="50" t="s">
        <v>63</v>
      </c>
      <c r="N38" s="51"/>
      <c r="O38" s="52">
        <f>F38+I38+L38</f>
        <v>0</v>
      </c>
      <c r="P38" s="53">
        <f>H38+K38+N38</f>
        <v>0</v>
      </c>
      <c r="Q38" s="54">
        <f>IF(F38&gt;H38,1,0)+IF(I38&gt;K38,1,0)+IF(L38&gt;N38,1,0)</f>
        <v>0</v>
      </c>
      <c r="R38" s="55">
        <f>IF(H38&gt;F38,1,0)+IF(K38&gt;I38,1,0)+IF(N38&gt;L38,1,0)</f>
        <v>0</v>
      </c>
      <c r="S38" s="54">
        <f>IF(Q38&gt;R38,1,0)</f>
        <v>0</v>
      </c>
      <c r="T38" s="55">
        <f>IF(R38&gt;Q38,1,0)</f>
        <v>0</v>
      </c>
    </row>
    <row r="39" spans="1:20" ht="13.5" hidden="1">
      <c r="A39" s="34"/>
      <c r="B39" s="34"/>
      <c r="C39" s="56" t="s">
        <v>64</v>
      </c>
      <c r="D39" s="57"/>
      <c r="E39" s="57"/>
      <c r="F39" s="49"/>
      <c r="G39" s="49" t="s">
        <v>63</v>
      </c>
      <c r="H39" s="51"/>
      <c r="I39" s="49"/>
      <c r="J39" s="49" t="s">
        <v>63</v>
      </c>
      <c r="K39" s="51"/>
      <c r="L39" s="49"/>
      <c r="M39" s="49" t="s">
        <v>63</v>
      </c>
      <c r="N39" s="51"/>
      <c r="O39" s="52">
        <f>F39+I39+L39</f>
        <v>0</v>
      </c>
      <c r="P39" s="53">
        <f>H39+K39+N39</f>
        <v>0</v>
      </c>
      <c r="Q39" s="54">
        <f>IF(F39&gt;H39,1,0)+IF(I39&gt;K39,1,0)+IF(L39&gt;N39,1,0)</f>
        <v>0</v>
      </c>
      <c r="R39" s="55">
        <f>IF(H39&gt;F39,1,0)+IF(K39&gt;I39,1,0)+IF(N39&gt;L39,1,0)</f>
        <v>0</v>
      </c>
      <c r="S39" s="54">
        <f>IF(Q39&gt;R39,1,0)</f>
        <v>0</v>
      </c>
      <c r="T39" s="55">
        <f>IF(R39&gt;Q39,1,0)</f>
        <v>0</v>
      </c>
    </row>
    <row r="40" spans="1:20" ht="13.5" hidden="1">
      <c r="A40" s="34"/>
      <c r="B40" s="34"/>
      <c r="C40" s="56" t="s">
        <v>65</v>
      </c>
      <c r="D40" s="57"/>
      <c r="E40" s="48"/>
      <c r="F40" s="49"/>
      <c r="G40" s="49" t="s">
        <v>63</v>
      </c>
      <c r="H40" s="51"/>
      <c r="I40" s="49"/>
      <c r="J40" s="49" t="s">
        <v>63</v>
      </c>
      <c r="K40" s="51"/>
      <c r="L40" s="49"/>
      <c r="M40" s="49" t="s">
        <v>63</v>
      </c>
      <c r="N40" s="51"/>
      <c r="O40" s="52">
        <f>F40+I40+L40</f>
        <v>0</v>
      </c>
      <c r="P40" s="53">
        <f>H40+K40+N40</f>
        <v>0</v>
      </c>
      <c r="Q40" s="54">
        <f>IF(F40&gt;H40,1,0)+IF(I40&gt;K40,1,0)+IF(L40&gt;N40,1,0)</f>
        <v>0</v>
      </c>
      <c r="R40" s="55">
        <f>IF(H40&gt;F40,1,0)+IF(K40&gt;I40,1,0)+IF(N40&gt;L40,1,0)</f>
        <v>0</v>
      </c>
      <c r="S40" s="54">
        <f>IF(Q40&gt;R40,1,0)</f>
        <v>0</v>
      </c>
      <c r="T40" s="55">
        <f>IF(R40&gt;Q40,1,0)</f>
        <v>0</v>
      </c>
    </row>
    <row r="41" spans="1:20" ht="13.5" hidden="1">
      <c r="A41" s="34"/>
      <c r="B41" s="34"/>
      <c r="C41" s="56" t="s">
        <v>66</v>
      </c>
      <c r="D41" s="57"/>
      <c r="E41" s="57"/>
      <c r="F41" s="49"/>
      <c r="G41" s="49" t="s">
        <v>63</v>
      </c>
      <c r="H41" s="51"/>
      <c r="I41" s="49"/>
      <c r="J41" s="49" t="s">
        <v>63</v>
      </c>
      <c r="K41" s="51"/>
      <c r="L41" s="49"/>
      <c r="M41" s="49" t="s">
        <v>63</v>
      </c>
      <c r="N41" s="51"/>
      <c r="O41" s="52">
        <f>F41+I41+L41</f>
        <v>0</v>
      </c>
      <c r="P41" s="53">
        <f>H41+K41+N41</f>
        <v>0</v>
      </c>
      <c r="Q41" s="54">
        <f>IF(F41&gt;H41,1,0)+IF(I41&gt;K41,1,0)+IF(L41&gt;N41,1,0)</f>
        <v>0</v>
      </c>
      <c r="R41" s="55">
        <f>IF(H41&gt;F41,1,0)+IF(K41&gt;I41,1,0)+IF(N41&gt;L41,1,0)</f>
        <v>0</v>
      </c>
      <c r="S41" s="54">
        <f>IF(Q41&gt;R41,1,0)</f>
        <v>0</v>
      </c>
      <c r="T41" s="55">
        <f>IF(R41&gt;Q41,1,0)</f>
        <v>0</v>
      </c>
    </row>
    <row r="42" spans="1:20" ht="15" hidden="1" thickBot="1">
      <c r="A42" s="34"/>
      <c r="B42" s="34"/>
      <c r="C42" s="58" t="s">
        <v>67</v>
      </c>
      <c r="D42" s="59"/>
      <c r="E42" s="59"/>
      <c r="F42" s="60"/>
      <c r="G42" s="60" t="s">
        <v>63</v>
      </c>
      <c r="H42" s="61"/>
      <c r="I42" s="60"/>
      <c r="J42" s="60" t="s">
        <v>63</v>
      </c>
      <c r="K42" s="61"/>
      <c r="L42" s="60"/>
      <c r="M42" s="60" t="s">
        <v>63</v>
      </c>
      <c r="N42" s="61"/>
      <c r="O42" s="62">
        <f>F42+I42+L42</f>
        <v>0</v>
      </c>
      <c r="P42" s="63">
        <f>H42+K42+N42</f>
        <v>0</v>
      </c>
      <c r="Q42" s="64">
        <f>IF(F42&gt;H42,1,0)+IF(I42&gt;K42,1,0)+IF(L42&gt;N42,1,0)</f>
        <v>0</v>
      </c>
      <c r="R42" s="65">
        <f>IF(H42&gt;F42,1,0)+IF(K42&gt;I42,1,0)+IF(N42&gt;L42,1,0)</f>
        <v>0</v>
      </c>
      <c r="S42" s="64">
        <f>IF(Q42&gt;R42,1,0)</f>
        <v>0</v>
      </c>
      <c r="T42" s="65">
        <f>IF(R42&gt;Q42,1,0)</f>
        <v>0</v>
      </c>
    </row>
    <row r="43" spans="1:20" ht="13.5" hidden="1">
      <c r="A43" s="34"/>
      <c r="B43" s="34"/>
      <c r="C43" s="66" t="s">
        <v>68</v>
      </c>
      <c r="D43" s="67">
        <f>IF(S43+T43=0,0,IF(S43=T43,2,IF(S43&gt;T43,3,1)))</f>
        <v>0</v>
      </c>
      <c r="E43" s="67">
        <f>IF(S43+T43=0,0,IF(S43=T43,2,IF(T43&gt;S43,3,1)))</f>
        <v>0</v>
      </c>
      <c r="F43" s="68"/>
      <c r="G43" s="69"/>
      <c r="H43" s="69"/>
      <c r="I43" s="69"/>
      <c r="J43" s="69"/>
      <c r="K43" s="69"/>
      <c r="L43" s="69"/>
      <c r="M43" s="69"/>
      <c r="N43" s="70"/>
      <c r="O43" s="71">
        <f aca="true" t="shared" si="3" ref="O43:T43">SUM(O38:O42)</f>
        <v>0</v>
      </c>
      <c r="P43" s="72">
        <f t="shared" si="3"/>
        <v>0</v>
      </c>
      <c r="Q43" s="72">
        <f t="shared" si="3"/>
        <v>0</v>
      </c>
      <c r="R43" s="72">
        <f t="shared" si="3"/>
        <v>0</v>
      </c>
      <c r="S43" s="72">
        <f t="shared" si="3"/>
        <v>0</v>
      </c>
      <c r="T43" s="72">
        <f t="shared" si="3"/>
        <v>0</v>
      </c>
    </row>
    <row r="44" spans="1:20" ht="13.5" hidden="1">
      <c r="A44" s="73"/>
      <c r="B44" s="73"/>
      <c r="C44" s="74" t="s">
        <v>69</v>
      </c>
      <c r="D44" s="367">
        <f>IF(D43+E43=0,0,IF(D43=E43,E36,IF(D43&gt;E43,D37,E37)))</f>
        <v>0</v>
      </c>
      <c r="E44" s="368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7"/>
      <c r="Q44" s="77"/>
      <c r="R44" s="77"/>
      <c r="S44" s="77"/>
      <c r="T44" s="77"/>
    </row>
    <row r="45" spans="1:14" ht="12.75" hidden="1">
      <c r="A45" s="80"/>
      <c r="B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20" ht="15" customHeight="1">
      <c r="A46" s="36"/>
      <c r="B46" s="36"/>
      <c r="C46" s="37"/>
      <c r="D46" s="38"/>
      <c r="E46" s="39" t="s">
        <v>56</v>
      </c>
      <c r="F46" s="359" t="s">
        <v>57</v>
      </c>
      <c r="G46" s="360"/>
      <c r="H46" s="360"/>
      <c r="I46" s="360"/>
      <c r="J46" s="360"/>
      <c r="K46" s="360"/>
      <c r="L46" s="360"/>
      <c r="M46" s="360"/>
      <c r="N46" s="361"/>
      <c r="O46" s="362" t="s">
        <v>58</v>
      </c>
      <c r="P46" s="363"/>
      <c r="Q46" s="362" t="s">
        <v>59</v>
      </c>
      <c r="R46" s="363"/>
      <c r="S46" s="362" t="s">
        <v>60</v>
      </c>
      <c r="T46" s="363"/>
    </row>
    <row r="47" spans="1:20" ht="15" thickBot="1">
      <c r="A47" s="34"/>
      <c r="B47" s="34"/>
      <c r="C47" s="40" t="s">
        <v>61</v>
      </c>
      <c r="D47" s="41" t="str">
        <f>Tabulka_základní_část!B23</f>
        <v>SKB Český Krumlov "D"</v>
      </c>
      <c r="E47" s="41" t="str">
        <f>Tabulka_základní_část!B5</f>
        <v>SKB Český Krumlov "A"</v>
      </c>
      <c r="F47" s="42">
        <v>1</v>
      </c>
      <c r="G47" s="43"/>
      <c r="H47" s="43"/>
      <c r="I47" s="43">
        <v>2</v>
      </c>
      <c r="J47" s="43"/>
      <c r="K47" s="43"/>
      <c r="L47" s="43">
        <v>3</v>
      </c>
      <c r="M47" s="44"/>
      <c r="N47" s="45"/>
      <c r="O47" s="364"/>
      <c r="P47" s="365"/>
      <c r="Q47" s="364"/>
      <c r="R47" s="365"/>
      <c r="S47" s="364"/>
      <c r="T47" s="365"/>
    </row>
    <row r="48" spans="1:20" ht="15" thickTop="1">
      <c r="A48" s="34"/>
      <c r="B48" s="34"/>
      <c r="C48" s="47" t="s">
        <v>62</v>
      </c>
      <c r="D48" s="48" t="s">
        <v>138</v>
      </c>
      <c r="E48" s="48" t="s">
        <v>141</v>
      </c>
      <c r="F48" s="49">
        <v>6</v>
      </c>
      <c r="G48" s="50" t="s">
        <v>63</v>
      </c>
      <c r="H48" s="51">
        <v>21</v>
      </c>
      <c r="I48" s="49">
        <v>8</v>
      </c>
      <c r="J48" s="50" t="s">
        <v>63</v>
      </c>
      <c r="K48" s="51">
        <v>21</v>
      </c>
      <c r="L48" s="49"/>
      <c r="M48" s="50" t="s">
        <v>63</v>
      </c>
      <c r="N48" s="51"/>
      <c r="O48" s="52">
        <f>F48+I48+L48</f>
        <v>14</v>
      </c>
      <c r="P48" s="53">
        <f>H48+K48+N48</f>
        <v>42</v>
      </c>
      <c r="Q48" s="54">
        <f>IF(F48&gt;H48,1,0)+IF(I48&gt;K48,1,0)+IF(L48&gt;N48,1,0)</f>
        <v>0</v>
      </c>
      <c r="R48" s="55">
        <f>IF(H48&gt;F48,1,0)+IF(K48&gt;I48,1,0)+IF(N48&gt;L48,1,0)</f>
        <v>2</v>
      </c>
      <c r="S48" s="54">
        <f>IF(Q48&gt;R48,1,0)</f>
        <v>0</v>
      </c>
      <c r="T48" s="55">
        <f>IF(R48&gt;Q48,1,0)</f>
        <v>1</v>
      </c>
    </row>
    <row r="49" spans="1:20" ht="13.5">
      <c r="A49" s="34"/>
      <c r="B49" s="34"/>
      <c r="C49" s="56" t="s">
        <v>64</v>
      </c>
      <c r="D49" s="57" t="s">
        <v>207</v>
      </c>
      <c r="E49" s="57" t="s">
        <v>158</v>
      </c>
      <c r="F49" s="49">
        <v>3</v>
      </c>
      <c r="G49" s="49" t="s">
        <v>63</v>
      </c>
      <c r="H49" s="51">
        <v>21</v>
      </c>
      <c r="I49" s="49">
        <v>4</v>
      </c>
      <c r="J49" s="49" t="s">
        <v>63</v>
      </c>
      <c r="K49" s="51">
        <v>21</v>
      </c>
      <c r="L49" s="49"/>
      <c r="M49" s="49" t="s">
        <v>63</v>
      </c>
      <c r="N49" s="51"/>
      <c r="O49" s="52">
        <f>F49+I49+L49</f>
        <v>7</v>
      </c>
      <c r="P49" s="53">
        <f>H49+K49+N49</f>
        <v>42</v>
      </c>
      <c r="Q49" s="54">
        <f>IF(F49&gt;H49,1,0)+IF(I49&gt;K49,1,0)+IF(L49&gt;N49,1,0)</f>
        <v>0</v>
      </c>
      <c r="R49" s="55">
        <f>IF(H49&gt;F49,1,0)+IF(K49&gt;I49,1,0)+IF(N49&gt;L49,1,0)</f>
        <v>2</v>
      </c>
      <c r="S49" s="54">
        <f>IF(Q49&gt;R49,1,0)</f>
        <v>0</v>
      </c>
      <c r="T49" s="55">
        <f>IF(R49&gt;Q49,1,0)</f>
        <v>1</v>
      </c>
    </row>
    <row r="50" spans="1:20" ht="13.5">
      <c r="A50" s="34"/>
      <c r="B50" s="34"/>
      <c r="C50" s="56" t="s">
        <v>65</v>
      </c>
      <c r="D50" s="57" t="s">
        <v>160</v>
      </c>
      <c r="E50" s="48" t="s">
        <v>143</v>
      </c>
      <c r="F50" s="49">
        <v>1</v>
      </c>
      <c r="G50" s="49" t="s">
        <v>63</v>
      </c>
      <c r="H50" s="51">
        <v>21</v>
      </c>
      <c r="I50" s="49">
        <v>3</v>
      </c>
      <c r="J50" s="49" t="s">
        <v>63</v>
      </c>
      <c r="K50" s="51">
        <v>21</v>
      </c>
      <c r="L50" s="49"/>
      <c r="M50" s="49" t="s">
        <v>63</v>
      </c>
      <c r="N50" s="51"/>
      <c r="O50" s="52">
        <f>F50+I50+L50</f>
        <v>4</v>
      </c>
      <c r="P50" s="53">
        <f>H50+K50+N50</f>
        <v>42</v>
      </c>
      <c r="Q50" s="54">
        <f>IF(F50&gt;H50,1,0)+IF(I50&gt;K50,1,0)+IF(L50&gt;N50,1,0)</f>
        <v>0</v>
      </c>
      <c r="R50" s="55">
        <f>IF(H50&gt;F50,1,0)+IF(K50&gt;I50,1,0)+IF(N50&gt;L50,1,0)</f>
        <v>2</v>
      </c>
      <c r="S50" s="54">
        <f>IF(Q50&gt;R50,1,0)</f>
        <v>0</v>
      </c>
      <c r="T50" s="55">
        <f>IF(R50&gt;Q50,1,0)</f>
        <v>1</v>
      </c>
    </row>
    <row r="51" spans="1:20" ht="13.5">
      <c r="A51" s="34"/>
      <c r="B51" s="34"/>
      <c r="C51" s="56" t="s">
        <v>66</v>
      </c>
      <c r="D51" s="57" t="s">
        <v>208</v>
      </c>
      <c r="E51" s="57" t="s">
        <v>144</v>
      </c>
      <c r="F51" s="49">
        <v>13</v>
      </c>
      <c r="G51" s="49" t="s">
        <v>63</v>
      </c>
      <c r="H51" s="51">
        <v>21</v>
      </c>
      <c r="I51" s="49">
        <v>12</v>
      </c>
      <c r="J51" s="49" t="s">
        <v>63</v>
      </c>
      <c r="K51" s="51">
        <v>21</v>
      </c>
      <c r="L51" s="49"/>
      <c r="M51" s="49" t="s">
        <v>63</v>
      </c>
      <c r="N51" s="51"/>
      <c r="O51" s="52">
        <f>F51+I51+L51</f>
        <v>25</v>
      </c>
      <c r="P51" s="53">
        <f>H51+K51+N51</f>
        <v>42</v>
      </c>
      <c r="Q51" s="54">
        <f>IF(F51&gt;H51,1,0)+IF(I51&gt;K51,1,0)+IF(L51&gt;N51,1,0)</f>
        <v>0</v>
      </c>
      <c r="R51" s="55">
        <f>IF(H51&gt;F51,1,0)+IF(K51&gt;I51,1,0)+IF(N51&gt;L51,1,0)</f>
        <v>2</v>
      </c>
      <c r="S51" s="54">
        <f>IF(Q51&gt;R51,1,0)</f>
        <v>0</v>
      </c>
      <c r="T51" s="55">
        <f>IF(R51&gt;Q51,1,0)</f>
        <v>1</v>
      </c>
    </row>
    <row r="52" spans="1:20" ht="15" thickBot="1">
      <c r="A52" s="34"/>
      <c r="B52" s="34"/>
      <c r="C52" s="58" t="s">
        <v>67</v>
      </c>
      <c r="D52" s="59" t="s">
        <v>209</v>
      </c>
      <c r="E52" s="59" t="s">
        <v>210</v>
      </c>
      <c r="F52" s="60">
        <v>2</v>
      </c>
      <c r="G52" s="60" t="s">
        <v>63</v>
      </c>
      <c r="H52" s="61">
        <v>21</v>
      </c>
      <c r="I52" s="60">
        <v>2</v>
      </c>
      <c r="J52" s="60" t="s">
        <v>63</v>
      </c>
      <c r="K52" s="61">
        <v>21</v>
      </c>
      <c r="L52" s="60"/>
      <c r="M52" s="60" t="s">
        <v>63</v>
      </c>
      <c r="N52" s="61"/>
      <c r="O52" s="62">
        <f>F52+I52+L52</f>
        <v>4</v>
      </c>
      <c r="P52" s="63">
        <f>H52+K52+N52</f>
        <v>42</v>
      </c>
      <c r="Q52" s="64">
        <f>IF(F52&gt;H52,1,0)+IF(I52&gt;K52,1,0)+IF(L52&gt;N52,1,0)</f>
        <v>0</v>
      </c>
      <c r="R52" s="65">
        <f>IF(H52&gt;F52,1,0)+IF(K52&gt;I52,1,0)+IF(N52&gt;L52,1,0)</f>
        <v>2</v>
      </c>
      <c r="S52" s="64">
        <f>IF(Q52&gt;R52,1,0)</f>
        <v>0</v>
      </c>
      <c r="T52" s="65">
        <f>IF(R52&gt;Q52,1,0)</f>
        <v>1</v>
      </c>
    </row>
    <row r="53" spans="1:20" ht="15" thickTop="1">
      <c r="A53" s="34"/>
      <c r="B53" s="34"/>
      <c r="C53" s="66" t="s">
        <v>68</v>
      </c>
      <c r="D53" s="67">
        <f>IF(S53+T53=0,0,IF(S53=T53,2,IF(S53&gt;T53,3,1)))</f>
        <v>1</v>
      </c>
      <c r="E53" s="67">
        <f>IF(S53+T53=0,0,IF(S53=T53,2,IF(T53&gt;S53,3,1)))</f>
        <v>3</v>
      </c>
      <c r="F53" s="68"/>
      <c r="G53" s="69"/>
      <c r="H53" s="69"/>
      <c r="I53" s="69"/>
      <c r="J53" s="69"/>
      <c r="K53" s="69"/>
      <c r="L53" s="69"/>
      <c r="M53" s="69"/>
      <c r="N53" s="70"/>
      <c r="O53" s="71">
        <f aca="true" t="shared" si="4" ref="O53:T53">SUM(O48:O52)</f>
        <v>54</v>
      </c>
      <c r="P53" s="72">
        <f t="shared" si="4"/>
        <v>210</v>
      </c>
      <c r="Q53" s="72">
        <f t="shared" si="4"/>
        <v>0</v>
      </c>
      <c r="R53" s="72">
        <f t="shared" si="4"/>
        <v>10</v>
      </c>
      <c r="S53" s="72">
        <f t="shared" si="4"/>
        <v>0</v>
      </c>
      <c r="T53" s="72">
        <f t="shared" si="4"/>
        <v>5</v>
      </c>
    </row>
    <row r="54" spans="1:20" ht="13.5">
      <c r="A54" s="73"/>
      <c r="B54" s="73"/>
      <c r="C54" s="74" t="s">
        <v>69</v>
      </c>
      <c r="D54" s="367" t="str">
        <f>IF(D53+E53=0,0,IF(D53=E53,E46,IF(D53&gt;E53,D47,E47)))</f>
        <v>SKB Český Krumlov "A"</v>
      </c>
      <c r="E54" s="368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77"/>
      <c r="Q54" s="77"/>
      <c r="R54" s="77"/>
      <c r="S54" s="77"/>
      <c r="T54" s="77"/>
    </row>
    <row r="55" spans="1:20" ht="13.5">
      <c r="A55" s="73"/>
      <c r="B55" s="73"/>
      <c r="C55" s="79"/>
      <c r="D55" s="90"/>
      <c r="E55" s="90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7"/>
      <c r="Q55" s="77"/>
      <c r="R55" s="77"/>
      <c r="S55" s="77"/>
      <c r="T55" s="77"/>
    </row>
    <row r="56" spans="1:20" ht="6" customHeight="1">
      <c r="A56" s="369"/>
      <c r="B56" s="369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89"/>
      <c r="Q56" s="89"/>
      <c r="R56" s="89"/>
      <c r="S56" s="89"/>
      <c r="T56" s="89"/>
    </row>
    <row r="57" spans="1:14" ht="13.5">
      <c r="A57" s="34"/>
      <c r="B57" s="34"/>
      <c r="C57" s="35"/>
      <c r="D57" s="82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1:20" ht="13.5">
      <c r="A58" s="36"/>
      <c r="B58" s="36"/>
      <c r="C58" s="37"/>
      <c r="D58" s="38"/>
      <c r="E58" s="39" t="s">
        <v>56</v>
      </c>
      <c r="F58" s="359" t="s">
        <v>57</v>
      </c>
      <c r="G58" s="360"/>
      <c r="H58" s="360"/>
      <c r="I58" s="360"/>
      <c r="J58" s="360"/>
      <c r="K58" s="360"/>
      <c r="L58" s="360"/>
      <c r="M58" s="360"/>
      <c r="N58" s="361"/>
      <c r="O58" s="362" t="s">
        <v>58</v>
      </c>
      <c r="P58" s="363"/>
      <c r="Q58" s="362" t="s">
        <v>59</v>
      </c>
      <c r="R58" s="363"/>
      <c r="S58" s="362" t="s">
        <v>60</v>
      </c>
      <c r="T58" s="363"/>
    </row>
    <row r="59" spans="1:20" ht="15" thickBot="1">
      <c r="A59" s="34"/>
      <c r="B59" s="34"/>
      <c r="C59" s="40" t="s">
        <v>61</v>
      </c>
      <c r="D59" s="41" t="str">
        <f>Tabulka_základní_část!B11</f>
        <v>Sokol České Budějovice "A"</v>
      </c>
      <c r="E59" s="41" t="str">
        <f>Tabulka_základní_část!B26</f>
        <v>SKB Český Krumlov "B"</v>
      </c>
      <c r="F59" s="42">
        <v>1</v>
      </c>
      <c r="G59" s="43"/>
      <c r="H59" s="43"/>
      <c r="I59" s="43">
        <v>2</v>
      </c>
      <c r="J59" s="43"/>
      <c r="K59" s="43"/>
      <c r="L59" s="43">
        <v>3</v>
      </c>
      <c r="M59" s="44"/>
      <c r="N59" s="45"/>
      <c r="O59" s="364"/>
      <c r="P59" s="365"/>
      <c r="Q59" s="364"/>
      <c r="R59" s="365"/>
      <c r="S59" s="364"/>
      <c r="T59" s="365"/>
    </row>
    <row r="60" spans="1:20" ht="15" thickTop="1">
      <c r="A60" s="34"/>
      <c r="B60" s="34"/>
      <c r="C60" s="47" t="s">
        <v>62</v>
      </c>
      <c r="D60" s="48" t="s">
        <v>116</v>
      </c>
      <c r="E60" s="48" t="s">
        <v>148</v>
      </c>
      <c r="F60" s="49">
        <v>21</v>
      </c>
      <c r="G60" s="50" t="s">
        <v>63</v>
      </c>
      <c r="H60" s="51">
        <v>15</v>
      </c>
      <c r="I60" s="49">
        <v>21</v>
      </c>
      <c r="J60" s="50" t="s">
        <v>63</v>
      </c>
      <c r="K60" s="51">
        <v>10</v>
      </c>
      <c r="L60" s="49"/>
      <c r="M60" s="50" t="s">
        <v>63</v>
      </c>
      <c r="N60" s="51"/>
      <c r="O60" s="52">
        <f>F60+I60+L60</f>
        <v>42</v>
      </c>
      <c r="P60" s="53">
        <f>H60+K60+N60</f>
        <v>25</v>
      </c>
      <c r="Q60" s="54">
        <f>IF(F60&gt;H60,1,0)+IF(I60&gt;K60,1,0)+IF(L60&gt;N60,1,0)</f>
        <v>2</v>
      </c>
      <c r="R60" s="55">
        <f>IF(H60&gt;F60,1,0)+IF(K60&gt;I60,1,0)+IF(N60&gt;L60,1,0)</f>
        <v>0</v>
      </c>
      <c r="S60" s="54">
        <f>IF(Q60&gt;R60,1,0)</f>
        <v>1</v>
      </c>
      <c r="T60" s="55">
        <f>IF(R60&gt;Q60,1,0)</f>
        <v>0</v>
      </c>
    </row>
    <row r="61" spans="1:20" ht="13.5">
      <c r="A61" s="34"/>
      <c r="B61" s="34"/>
      <c r="C61" s="56" t="s">
        <v>64</v>
      </c>
      <c r="D61" s="57" t="s">
        <v>117</v>
      </c>
      <c r="E61" s="57" t="s">
        <v>147</v>
      </c>
      <c r="F61" s="49">
        <v>21</v>
      </c>
      <c r="G61" s="49" t="s">
        <v>63</v>
      </c>
      <c r="H61" s="51">
        <v>13</v>
      </c>
      <c r="I61" s="49">
        <v>21</v>
      </c>
      <c r="J61" s="49" t="s">
        <v>63</v>
      </c>
      <c r="K61" s="51">
        <v>14</v>
      </c>
      <c r="L61" s="49"/>
      <c r="M61" s="49" t="s">
        <v>63</v>
      </c>
      <c r="N61" s="51"/>
      <c r="O61" s="52">
        <f>F61+I61+L61</f>
        <v>42</v>
      </c>
      <c r="P61" s="53">
        <f>H61+K61+N61</f>
        <v>27</v>
      </c>
      <c r="Q61" s="54">
        <f>IF(F61&gt;H61,1,0)+IF(I61&gt;K61,1,0)+IF(L61&gt;N61,1,0)</f>
        <v>2</v>
      </c>
      <c r="R61" s="55">
        <f>IF(H61&gt;F61,1,0)+IF(K61&gt;I61,1,0)+IF(N61&gt;L61,1,0)</f>
        <v>0</v>
      </c>
      <c r="S61" s="54">
        <f>IF(Q61&gt;R61,1,0)</f>
        <v>1</v>
      </c>
      <c r="T61" s="55">
        <f>IF(R61&gt;Q61,1,0)</f>
        <v>0</v>
      </c>
    </row>
    <row r="62" spans="1:20" ht="13.5">
      <c r="A62" s="34"/>
      <c r="B62" s="34"/>
      <c r="C62" s="56" t="s">
        <v>65</v>
      </c>
      <c r="D62" s="48" t="s">
        <v>211</v>
      </c>
      <c r="E62" s="48" t="s">
        <v>165</v>
      </c>
      <c r="F62" s="49">
        <v>12</v>
      </c>
      <c r="G62" s="49" t="s">
        <v>63</v>
      </c>
      <c r="H62" s="51">
        <v>21</v>
      </c>
      <c r="I62" s="49">
        <v>17</v>
      </c>
      <c r="J62" s="49" t="s">
        <v>63</v>
      </c>
      <c r="K62" s="51">
        <v>21</v>
      </c>
      <c r="L62" s="49"/>
      <c r="M62" s="49" t="s">
        <v>63</v>
      </c>
      <c r="N62" s="51"/>
      <c r="O62" s="52">
        <f>F62+I62+L62</f>
        <v>29</v>
      </c>
      <c r="P62" s="53">
        <f>H62+K62+N62</f>
        <v>42</v>
      </c>
      <c r="Q62" s="54">
        <f>IF(F62&gt;H62,1,0)+IF(I62&gt;K62,1,0)+IF(L62&gt;N62,1,0)</f>
        <v>0</v>
      </c>
      <c r="R62" s="55">
        <f>IF(H62&gt;F62,1,0)+IF(K62&gt;I62,1,0)+IF(N62&gt;L62,1,0)</f>
        <v>2</v>
      </c>
      <c r="S62" s="54">
        <f>IF(Q62&gt;R62,1,0)</f>
        <v>0</v>
      </c>
      <c r="T62" s="55">
        <f>IF(R62&gt;Q62,1,0)</f>
        <v>1</v>
      </c>
    </row>
    <row r="63" spans="1:20" ht="13.5">
      <c r="A63" s="34"/>
      <c r="B63" s="34"/>
      <c r="C63" s="56" t="s">
        <v>66</v>
      </c>
      <c r="D63" s="57" t="s">
        <v>200</v>
      </c>
      <c r="E63" s="57" t="s">
        <v>149</v>
      </c>
      <c r="F63" s="49">
        <v>21</v>
      </c>
      <c r="G63" s="49" t="s">
        <v>63</v>
      </c>
      <c r="H63" s="51">
        <v>9</v>
      </c>
      <c r="I63" s="49">
        <v>21</v>
      </c>
      <c r="J63" s="49" t="s">
        <v>63</v>
      </c>
      <c r="K63" s="51">
        <v>17</v>
      </c>
      <c r="L63" s="49"/>
      <c r="M63" s="49" t="s">
        <v>63</v>
      </c>
      <c r="N63" s="51"/>
      <c r="O63" s="52">
        <f>F63+I63+L63</f>
        <v>42</v>
      </c>
      <c r="P63" s="53">
        <f>H63+K63+N63</f>
        <v>26</v>
      </c>
      <c r="Q63" s="54">
        <f>IF(F63&gt;H63,1,0)+IF(I63&gt;K63,1,0)+IF(L63&gt;N63,1,0)</f>
        <v>2</v>
      </c>
      <c r="R63" s="55">
        <f>IF(H63&gt;F63,1,0)+IF(K63&gt;I63,1,0)+IF(N63&gt;L63,1,0)</f>
        <v>0</v>
      </c>
      <c r="S63" s="54">
        <f>IF(Q63&gt;R63,1,0)</f>
        <v>1</v>
      </c>
      <c r="T63" s="55">
        <f>IF(R63&gt;Q63,1,0)</f>
        <v>0</v>
      </c>
    </row>
    <row r="64" spans="1:20" ht="15" thickBot="1">
      <c r="A64" s="34"/>
      <c r="B64" s="34"/>
      <c r="C64" s="58" t="s">
        <v>67</v>
      </c>
      <c r="D64" s="59" t="s">
        <v>212</v>
      </c>
      <c r="E64" s="59" t="s">
        <v>213</v>
      </c>
      <c r="F64" s="60">
        <v>21</v>
      </c>
      <c r="G64" s="60" t="s">
        <v>63</v>
      </c>
      <c r="H64" s="61">
        <v>23</v>
      </c>
      <c r="I64" s="60">
        <v>21</v>
      </c>
      <c r="J64" s="60" t="s">
        <v>63</v>
      </c>
      <c r="K64" s="61">
        <v>23</v>
      </c>
      <c r="L64" s="60"/>
      <c r="M64" s="60" t="s">
        <v>63</v>
      </c>
      <c r="N64" s="61"/>
      <c r="O64" s="62">
        <f>F64+I64+L64</f>
        <v>42</v>
      </c>
      <c r="P64" s="63">
        <f>H64+K64+N64</f>
        <v>46</v>
      </c>
      <c r="Q64" s="64">
        <f>IF(F64&gt;H64,1,0)+IF(I64&gt;K64,1,0)+IF(L64&gt;N64,1,0)</f>
        <v>0</v>
      </c>
      <c r="R64" s="65">
        <f>IF(H64&gt;F64,1,0)+IF(K64&gt;I64,1,0)+IF(N64&gt;L64,1,0)</f>
        <v>2</v>
      </c>
      <c r="S64" s="64">
        <f>IF(Q64&gt;R64,1,0)</f>
        <v>0</v>
      </c>
      <c r="T64" s="65">
        <f>IF(R64&gt;Q64,1,0)</f>
        <v>1</v>
      </c>
    </row>
    <row r="65" spans="1:20" ht="15" thickTop="1">
      <c r="A65" s="34"/>
      <c r="B65" s="34"/>
      <c r="C65" s="66" t="s">
        <v>68</v>
      </c>
      <c r="D65" s="67">
        <f>IF(S65+T65=0,0,IF(S65=T65,2,IF(S65&gt;T65,3,1)))</f>
        <v>3</v>
      </c>
      <c r="E65" s="67">
        <f>IF(S65+T65=0,0,IF(S65=T65,2,IF(T65&gt;S65,3,1)))</f>
        <v>1</v>
      </c>
      <c r="F65" s="68"/>
      <c r="G65" s="69"/>
      <c r="H65" s="69"/>
      <c r="I65" s="69"/>
      <c r="J65" s="69"/>
      <c r="K65" s="69"/>
      <c r="L65" s="69"/>
      <c r="M65" s="69"/>
      <c r="N65" s="70"/>
      <c r="O65" s="71">
        <f aca="true" t="shared" si="5" ref="O65:T65">SUM(O60:O64)</f>
        <v>197</v>
      </c>
      <c r="P65" s="72">
        <f t="shared" si="5"/>
        <v>166</v>
      </c>
      <c r="Q65" s="72">
        <f t="shared" si="5"/>
        <v>6</v>
      </c>
      <c r="R65" s="72">
        <f t="shared" si="5"/>
        <v>4</v>
      </c>
      <c r="S65" s="72">
        <f t="shared" si="5"/>
        <v>3</v>
      </c>
      <c r="T65" s="72">
        <f t="shared" si="5"/>
        <v>2</v>
      </c>
    </row>
    <row r="66" spans="1:20" ht="13.5">
      <c r="A66" s="73"/>
      <c r="B66" s="73"/>
      <c r="C66" s="74" t="s">
        <v>69</v>
      </c>
      <c r="D66" s="367" t="str">
        <f>IF(D65+E65=0,0,IF(D65=E65,E58,IF(D65&gt;E65,D59,E59)))</f>
        <v>Sokol České Budějovice "A"</v>
      </c>
      <c r="E66" s="368"/>
      <c r="F66" s="75"/>
      <c r="G66" s="75"/>
      <c r="H66" s="75"/>
      <c r="I66" s="75"/>
      <c r="J66" s="75"/>
      <c r="K66" s="75"/>
      <c r="L66" s="75"/>
      <c r="M66" s="75"/>
      <c r="N66" s="75"/>
      <c r="O66" s="76"/>
      <c r="P66" s="77"/>
      <c r="Q66" s="77"/>
      <c r="R66" s="77"/>
      <c r="S66" s="77"/>
      <c r="T66" s="77"/>
    </row>
    <row r="67" spans="1:20" ht="13.5">
      <c r="A67" s="73"/>
      <c r="B67" s="73"/>
      <c r="C67" s="7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6"/>
      <c r="P67" s="77"/>
      <c r="Q67" s="77"/>
      <c r="R67" s="77"/>
      <c r="S67" s="77"/>
      <c r="T67" s="77"/>
    </row>
    <row r="68" spans="1:20" ht="13.5">
      <c r="A68" s="36"/>
      <c r="B68" s="36"/>
      <c r="C68" s="37"/>
      <c r="D68" s="38"/>
      <c r="E68" s="39" t="s">
        <v>56</v>
      </c>
      <c r="F68" s="359" t="s">
        <v>57</v>
      </c>
      <c r="G68" s="360"/>
      <c r="H68" s="360"/>
      <c r="I68" s="360"/>
      <c r="J68" s="360"/>
      <c r="K68" s="360"/>
      <c r="L68" s="360"/>
      <c r="M68" s="360"/>
      <c r="N68" s="361"/>
      <c r="O68" s="362" t="s">
        <v>58</v>
      </c>
      <c r="P68" s="363"/>
      <c r="Q68" s="362" t="s">
        <v>59</v>
      </c>
      <c r="R68" s="363"/>
      <c r="S68" s="362" t="s">
        <v>60</v>
      </c>
      <c r="T68" s="363"/>
    </row>
    <row r="69" spans="1:20" ht="15" thickBot="1">
      <c r="A69" s="34"/>
      <c r="B69" s="34"/>
      <c r="C69" s="40" t="s">
        <v>61</v>
      </c>
      <c r="D69" s="41" t="str">
        <f>Tabulka_základní_část!B14</f>
        <v>Sokol Vodňany</v>
      </c>
      <c r="E69" s="41" t="str">
        <f>Tabulka_základní_část!B8</f>
        <v>SKB Český Krumlov "C"</v>
      </c>
      <c r="F69" s="42">
        <v>1</v>
      </c>
      <c r="G69" s="43"/>
      <c r="H69" s="43"/>
      <c r="I69" s="43">
        <v>2</v>
      </c>
      <c r="J69" s="43"/>
      <c r="K69" s="43"/>
      <c r="L69" s="43">
        <v>3</v>
      </c>
      <c r="M69" s="44"/>
      <c r="N69" s="45"/>
      <c r="O69" s="364"/>
      <c r="P69" s="365"/>
      <c r="Q69" s="364"/>
      <c r="R69" s="365"/>
      <c r="S69" s="364"/>
      <c r="T69" s="365"/>
    </row>
    <row r="70" spans="1:20" ht="15" thickTop="1">
      <c r="A70" s="34"/>
      <c r="B70" s="34"/>
      <c r="C70" s="47" t="s">
        <v>62</v>
      </c>
      <c r="D70" s="48" t="s">
        <v>121</v>
      </c>
      <c r="E70" s="48" t="s">
        <v>151</v>
      </c>
      <c r="F70" s="49">
        <v>21</v>
      </c>
      <c r="G70" s="50" t="s">
        <v>63</v>
      </c>
      <c r="H70" s="51">
        <v>7</v>
      </c>
      <c r="I70" s="49">
        <v>21</v>
      </c>
      <c r="J70" s="50" t="s">
        <v>63</v>
      </c>
      <c r="K70" s="51">
        <v>5</v>
      </c>
      <c r="L70" s="49"/>
      <c r="M70" s="50" t="s">
        <v>63</v>
      </c>
      <c r="N70" s="51"/>
      <c r="O70" s="52">
        <f>F70+I70+L70</f>
        <v>42</v>
      </c>
      <c r="P70" s="53">
        <f>H70+K70+N70</f>
        <v>12</v>
      </c>
      <c r="Q70" s="54">
        <f>IF(F70&gt;H70,1,0)+IF(I70&gt;K70,1,0)+IF(L70&gt;N70,1,0)</f>
        <v>2</v>
      </c>
      <c r="R70" s="55">
        <f>IF(H70&gt;F70,1,0)+IF(K70&gt;I70,1,0)+IF(N70&gt;L70,1,0)</f>
        <v>0</v>
      </c>
      <c r="S70" s="54">
        <f>IF(Q70&gt;R70,1,0)</f>
        <v>1</v>
      </c>
      <c r="T70" s="55">
        <f>IF(R70&gt;Q70,1,0)</f>
        <v>0</v>
      </c>
    </row>
    <row r="71" spans="1:20" ht="13.5">
      <c r="A71" s="34"/>
      <c r="B71" s="34"/>
      <c r="C71" s="56" t="s">
        <v>64</v>
      </c>
      <c r="D71" s="57" t="s">
        <v>122</v>
      </c>
      <c r="E71" s="57" t="s">
        <v>152</v>
      </c>
      <c r="F71" s="49">
        <v>21</v>
      </c>
      <c r="G71" s="49" t="s">
        <v>63</v>
      </c>
      <c r="H71" s="51">
        <v>8</v>
      </c>
      <c r="I71" s="49">
        <v>21</v>
      </c>
      <c r="J71" s="49" t="s">
        <v>63</v>
      </c>
      <c r="K71" s="51">
        <v>12</v>
      </c>
      <c r="L71" s="49"/>
      <c r="M71" s="49" t="s">
        <v>63</v>
      </c>
      <c r="N71" s="51"/>
      <c r="O71" s="52">
        <f>F71+I71+L71</f>
        <v>42</v>
      </c>
      <c r="P71" s="53">
        <f>H71+K71+N71</f>
        <v>20</v>
      </c>
      <c r="Q71" s="54">
        <f>IF(F71&gt;H71,1,0)+IF(I71&gt;K71,1,0)+IF(L71&gt;N71,1,0)</f>
        <v>2</v>
      </c>
      <c r="R71" s="55">
        <f>IF(H71&gt;F71,1,0)+IF(K71&gt;I71,1,0)+IF(N71&gt;L71,1,0)</f>
        <v>0</v>
      </c>
      <c r="S71" s="54">
        <f>IF(Q71&gt;R71,1,0)</f>
        <v>1</v>
      </c>
      <c r="T71" s="55">
        <f>IF(R71&gt;Q71,1,0)</f>
        <v>0</v>
      </c>
    </row>
    <row r="72" spans="1:20" ht="13.5">
      <c r="A72" s="34"/>
      <c r="B72" s="34"/>
      <c r="C72" s="56" t="s">
        <v>65</v>
      </c>
      <c r="D72" s="57" t="s">
        <v>123</v>
      </c>
      <c r="E72" s="48" t="s">
        <v>205</v>
      </c>
      <c r="F72" s="49">
        <v>2</v>
      </c>
      <c r="G72" s="49" t="s">
        <v>63</v>
      </c>
      <c r="H72" s="51">
        <v>21</v>
      </c>
      <c r="I72" s="49">
        <v>3</v>
      </c>
      <c r="J72" s="49" t="s">
        <v>63</v>
      </c>
      <c r="K72" s="51">
        <v>21</v>
      </c>
      <c r="L72" s="49"/>
      <c r="M72" s="49" t="s">
        <v>63</v>
      </c>
      <c r="N72" s="51"/>
      <c r="O72" s="52">
        <f>F72+I72+L72</f>
        <v>5</v>
      </c>
      <c r="P72" s="53">
        <f>H72+K72+N72</f>
        <v>42</v>
      </c>
      <c r="Q72" s="54">
        <f>IF(F72&gt;H72,1,0)+IF(I72&gt;K72,1,0)+IF(L72&gt;N72,1,0)</f>
        <v>0</v>
      </c>
      <c r="R72" s="55">
        <f>IF(H72&gt;F72,1,0)+IF(K72&gt;I72,1,0)+IF(N72&gt;L72,1,0)</f>
        <v>2</v>
      </c>
      <c r="S72" s="54">
        <f>IF(Q72&gt;R72,1,0)</f>
        <v>0</v>
      </c>
      <c r="T72" s="55">
        <f>IF(R72&gt;Q72,1,0)</f>
        <v>1</v>
      </c>
    </row>
    <row r="73" spans="1:20" ht="13.5">
      <c r="A73" s="34"/>
      <c r="B73" s="34"/>
      <c r="C73" s="56" t="s">
        <v>66</v>
      </c>
      <c r="D73" s="57" t="s">
        <v>124</v>
      </c>
      <c r="E73" s="57" t="s">
        <v>154</v>
      </c>
      <c r="F73" s="49">
        <v>15</v>
      </c>
      <c r="G73" s="49" t="s">
        <v>63</v>
      </c>
      <c r="H73" s="51">
        <v>21</v>
      </c>
      <c r="I73" s="49">
        <v>11</v>
      </c>
      <c r="J73" s="49" t="s">
        <v>63</v>
      </c>
      <c r="K73" s="51">
        <v>21</v>
      </c>
      <c r="L73" s="49"/>
      <c r="M73" s="49" t="s">
        <v>63</v>
      </c>
      <c r="N73" s="51"/>
      <c r="O73" s="52">
        <f>F73+I73+L73</f>
        <v>26</v>
      </c>
      <c r="P73" s="53">
        <f>H73+K73+N73</f>
        <v>42</v>
      </c>
      <c r="Q73" s="54">
        <f>IF(F73&gt;H73,1,0)+IF(I73&gt;K73,1,0)+IF(L73&gt;N73,1,0)</f>
        <v>0</v>
      </c>
      <c r="R73" s="55">
        <f>IF(H73&gt;F73,1,0)+IF(K73&gt;I73,1,0)+IF(N73&gt;L73,1,0)</f>
        <v>2</v>
      </c>
      <c r="S73" s="54">
        <f>IF(Q73&gt;R73,1,0)</f>
        <v>0</v>
      </c>
      <c r="T73" s="55">
        <f>IF(R73&gt;Q73,1,0)</f>
        <v>1</v>
      </c>
    </row>
    <row r="74" spans="1:20" ht="15" thickBot="1">
      <c r="A74" s="34"/>
      <c r="B74" s="34"/>
      <c r="C74" s="58" t="s">
        <v>67</v>
      </c>
      <c r="D74" s="59" t="s">
        <v>196</v>
      </c>
      <c r="E74" s="59" t="s">
        <v>214</v>
      </c>
      <c r="F74" s="60">
        <v>21</v>
      </c>
      <c r="G74" s="60" t="s">
        <v>63</v>
      </c>
      <c r="H74" s="61">
        <v>3</v>
      </c>
      <c r="I74" s="60">
        <v>21</v>
      </c>
      <c r="J74" s="60" t="s">
        <v>63</v>
      </c>
      <c r="K74" s="61">
        <v>8</v>
      </c>
      <c r="L74" s="60"/>
      <c r="M74" s="60" t="s">
        <v>63</v>
      </c>
      <c r="N74" s="61"/>
      <c r="O74" s="62">
        <f>F74+I74+L74</f>
        <v>42</v>
      </c>
      <c r="P74" s="63">
        <f>H74+K74+N74</f>
        <v>11</v>
      </c>
      <c r="Q74" s="64">
        <f>IF(F74&gt;H74,1,0)+IF(I74&gt;K74,1,0)+IF(L74&gt;N74,1,0)</f>
        <v>2</v>
      </c>
      <c r="R74" s="65">
        <f>IF(H74&gt;F74,1,0)+IF(K74&gt;I74,1,0)+IF(N74&gt;L74,1,0)</f>
        <v>0</v>
      </c>
      <c r="S74" s="64">
        <f>IF(Q74&gt;R74,1,0)</f>
        <v>1</v>
      </c>
      <c r="T74" s="65">
        <f>IF(R74&gt;Q74,1,0)</f>
        <v>0</v>
      </c>
    </row>
    <row r="75" spans="1:20" ht="15" thickTop="1">
      <c r="A75" s="34"/>
      <c r="B75" s="34"/>
      <c r="C75" s="66" t="s">
        <v>68</v>
      </c>
      <c r="D75" s="67">
        <f>IF(S75+T75=0,0,IF(S75=T75,2,IF(S75&gt;T75,3,1)))</f>
        <v>3</v>
      </c>
      <c r="E75" s="67">
        <f>IF(S75+T75=0,0,IF(S75=T75,2,IF(T75&gt;S75,3,1)))</f>
        <v>1</v>
      </c>
      <c r="F75" s="68"/>
      <c r="G75" s="69"/>
      <c r="H75" s="69"/>
      <c r="I75" s="69"/>
      <c r="J75" s="69"/>
      <c r="K75" s="69"/>
      <c r="L75" s="69"/>
      <c r="M75" s="69"/>
      <c r="N75" s="70"/>
      <c r="O75" s="71">
        <f aca="true" t="shared" si="6" ref="O75:T75">SUM(O70:O74)</f>
        <v>157</v>
      </c>
      <c r="P75" s="72">
        <f t="shared" si="6"/>
        <v>127</v>
      </c>
      <c r="Q75" s="72">
        <f t="shared" si="6"/>
        <v>6</v>
      </c>
      <c r="R75" s="72">
        <f t="shared" si="6"/>
        <v>4</v>
      </c>
      <c r="S75" s="72">
        <f t="shared" si="6"/>
        <v>3</v>
      </c>
      <c r="T75" s="72">
        <f t="shared" si="6"/>
        <v>2</v>
      </c>
    </row>
    <row r="76" spans="1:20" ht="13.5">
      <c r="A76" s="73"/>
      <c r="B76" s="73"/>
      <c r="C76" s="74" t="s">
        <v>69</v>
      </c>
      <c r="D76" s="367" t="str">
        <f>IF(D75+E75=0,0,IF(D75=E75,E68,IF(D75&gt;E75,D69,E69)))</f>
        <v>Sokol Vodňany</v>
      </c>
      <c r="E76" s="368"/>
      <c r="F76" s="75"/>
      <c r="G76" s="75"/>
      <c r="H76" s="75"/>
      <c r="I76" s="75"/>
      <c r="J76" s="75"/>
      <c r="K76" s="75"/>
      <c r="L76" s="75"/>
      <c r="M76" s="75"/>
      <c r="N76" s="75"/>
      <c r="O76" s="76"/>
      <c r="P76" s="77"/>
      <c r="Q76" s="77"/>
      <c r="R76" s="77"/>
      <c r="S76" s="77"/>
      <c r="T76" s="77"/>
    </row>
    <row r="77" spans="1:14" ht="12.75">
      <c r="A77" s="80"/>
      <c r="B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20" ht="13.5">
      <c r="A78" s="36"/>
      <c r="B78" s="36"/>
      <c r="C78" s="37"/>
      <c r="D78" s="38"/>
      <c r="E78" s="39" t="s">
        <v>56</v>
      </c>
      <c r="F78" s="359" t="s">
        <v>57</v>
      </c>
      <c r="G78" s="360"/>
      <c r="H78" s="360"/>
      <c r="I78" s="360"/>
      <c r="J78" s="360"/>
      <c r="K78" s="360"/>
      <c r="L78" s="360"/>
      <c r="M78" s="360"/>
      <c r="N78" s="361"/>
      <c r="O78" s="362" t="s">
        <v>58</v>
      </c>
      <c r="P78" s="363"/>
      <c r="Q78" s="362" t="s">
        <v>59</v>
      </c>
      <c r="R78" s="363"/>
      <c r="S78" s="362" t="s">
        <v>60</v>
      </c>
      <c r="T78" s="363"/>
    </row>
    <row r="79" spans="1:20" ht="15" thickBot="1">
      <c r="A79" s="34"/>
      <c r="B79" s="34"/>
      <c r="C79" s="40" t="s">
        <v>61</v>
      </c>
      <c r="D79" s="41" t="str">
        <f>Tabulka_základní_část!B17</f>
        <v>SK Dobrá Voda</v>
      </c>
      <c r="E79" s="41" t="str">
        <f>Tabulka_základní_část!B5</f>
        <v>SKB Český Krumlov "A"</v>
      </c>
      <c r="F79" s="42">
        <v>1</v>
      </c>
      <c r="G79" s="43"/>
      <c r="H79" s="43"/>
      <c r="I79" s="43">
        <v>2</v>
      </c>
      <c r="J79" s="43"/>
      <c r="K79" s="43"/>
      <c r="L79" s="43">
        <v>3</v>
      </c>
      <c r="M79" s="44"/>
      <c r="N79" s="45"/>
      <c r="O79" s="364"/>
      <c r="P79" s="365"/>
      <c r="Q79" s="364"/>
      <c r="R79" s="365"/>
      <c r="S79" s="364"/>
      <c r="T79" s="365"/>
    </row>
    <row r="80" spans="1:20" ht="15" thickTop="1">
      <c r="A80" s="34"/>
      <c r="B80" s="34"/>
      <c r="C80" s="47" t="s">
        <v>62</v>
      </c>
      <c r="D80" s="48" t="s">
        <v>126</v>
      </c>
      <c r="E80" s="48" t="s">
        <v>141</v>
      </c>
      <c r="F80" s="49">
        <v>21</v>
      </c>
      <c r="G80" s="50" t="s">
        <v>63</v>
      </c>
      <c r="H80" s="51">
        <v>15</v>
      </c>
      <c r="I80" s="49">
        <v>21</v>
      </c>
      <c r="J80" s="50" t="s">
        <v>63</v>
      </c>
      <c r="K80" s="51">
        <v>17</v>
      </c>
      <c r="L80" s="49"/>
      <c r="M80" s="50" t="s">
        <v>63</v>
      </c>
      <c r="N80" s="51"/>
      <c r="O80" s="52">
        <f>F80+I80+L80</f>
        <v>42</v>
      </c>
      <c r="P80" s="53">
        <f>H80+K80+N80</f>
        <v>32</v>
      </c>
      <c r="Q80" s="54">
        <f>IF(F80&gt;H80,1,0)+IF(I80&gt;K80,1,0)+IF(L80&gt;N80,1,0)</f>
        <v>2</v>
      </c>
      <c r="R80" s="55">
        <f>IF(H80&gt;F80,1,0)+IF(K80&gt;I80,1,0)+IF(N80&gt;L80,1,0)</f>
        <v>0</v>
      </c>
      <c r="S80" s="54">
        <f>IF(Q80&gt;R80,1,0)</f>
        <v>1</v>
      </c>
      <c r="T80" s="55">
        <f>IF(R80&gt;Q80,1,0)</f>
        <v>0</v>
      </c>
    </row>
    <row r="81" spans="1:20" ht="13.5">
      <c r="A81" s="34"/>
      <c r="B81" s="34"/>
      <c r="C81" s="56" t="s">
        <v>64</v>
      </c>
      <c r="D81" s="57" t="s">
        <v>127</v>
      </c>
      <c r="E81" s="57" t="s">
        <v>158</v>
      </c>
      <c r="F81" s="49">
        <v>21</v>
      </c>
      <c r="G81" s="49" t="s">
        <v>63</v>
      </c>
      <c r="H81" s="51">
        <v>23</v>
      </c>
      <c r="I81" s="49">
        <v>23</v>
      </c>
      <c r="J81" s="49" t="s">
        <v>63</v>
      </c>
      <c r="K81" s="51">
        <v>25</v>
      </c>
      <c r="L81" s="49"/>
      <c r="M81" s="49" t="s">
        <v>63</v>
      </c>
      <c r="N81" s="51"/>
      <c r="O81" s="52">
        <f>F81+I81+L81</f>
        <v>44</v>
      </c>
      <c r="P81" s="53">
        <f>H81+K81+N81</f>
        <v>48</v>
      </c>
      <c r="Q81" s="54">
        <f>IF(F81&gt;H81,1,0)+IF(I81&gt;K81,1,0)+IF(L81&gt;N81,1,0)</f>
        <v>0</v>
      </c>
      <c r="R81" s="55">
        <f>IF(H81&gt;F81,1,0)+IF(K81&gt;I81,1,0)+IF(N81&gt;L81,1,0)</f>
        <v>2</v>
      </c>
      <c r="S81" s="54">
        <f>IF(Q81&gt;R81,1,0)</f>
        <v>0</v>
      </c>
      <c r="T81" s="55">
        <f>IF(R81&gt;Q81,1,0)</f>
        <v>1</v>
      </c>
    </row>
    <row r="82" spans="1:20" ht="13.5">
      <c r="A82" s="34"/>
      <c r="B82" s="34"/>
      <c r="C82" s="56" t="s">
        <v>65</v>
      </c>
      <c r="D82" s="57" t="s">
        <v>128</v>
      </c>
      <c r="E82" s="48" t="s">
        <v>143</v>
      </c>
      <c r="F82" s="49">
        <v>17</v>
      </c>
      <c r="G82" s="49" t="s">
        <v>63</v>
      </c>
      <c r="H82" s="51">
        <v>21</v>
      </c>
      <c r="I82" s="49">
        <v>18</v>
      </c>
      <c r="J82" s="49" t="s">
        <v>63</v>
      </c>
      <c r="K82" s="51">
        <v>21</v>
      </c>
      <c r="L82" s="49"/>
      <c r="M82" s="49" t="s">
        <v>63</v>
      </c>
      <c r="N82" s="51"/>
      <c r="O82" s="52">
        <f>F82+I82+L82</f>
        <v>35</v>
      </c>
      <c r="P82" s="53">
        <f>H82+K82+N82</f>
        <v>42</v>
      </c>
      <c r="Q82" s="54">
        <f>IF(F82&gt;H82,1,0)+IF(I82&gt;K82,1,0)+IF(L82&gt;N82,1,0)</f>
        <v>0</v>
      </c>
      <c r="R82" s="55">
        <f>IF(H82&gt;F82,1,0)+IF(K82&gt;I82,1,0)+IF(N82&gt;L82,1,0)</f>
        <v>2</v>
      </c>
      <c r="S82" s="54">
        <f>IF(Q82&gt;R82,1,0)</f>
        <v>0</v>
      </c>
      <c r="T82" s="55">
        <f>IF(R82&gt;Q82,1,0)</f>
        <v>1</v>
      </c>
    </row>
    <row r="83" spans="1:20" ht="13.5">
      <c r="A83" s="34"/>
      <c r="B83" s="34"/>
      <c r="C83" s="56" t="s">
        <v>66</v>
      </c>
      <c r="D83" s="57" t="s">
        <v>129</v>
      </c>
      <c r="E83" s="57" t="s">
        <v>142</v>
      </c>
      <c r="F83" s="49">
        <v>5</v>
      </c>
      <c r="G83" s="49" t="s">
        <v>63</v>
      </c>
      <c r="H83" s="51">
        <v>21</v>
      </c>
      <c r="I83" s="49">
        <v>8</v>
      </c>
      <c r="J83" s="49" t="s">
        <v>63</v>
      </c>
      <c r="K83" s="51">
        <v>21</v>
      </c>
      <c r="L83" s="49"/>
      <c r="M83" s="49" t="s">
        <v>63</v>
      </c>
      <c r="N83" s="51"/>
      <c r="O83" s="52">
        <f>F83+I83+L83</f>
        <v>13</v>
      </c>
      <c r="P83" s="53">
        <f>H83+K83+N83</f>
        <v>42</v>
      </c>
      <c r="Q83" s="54">
        <f>IF(F83&gt;H83,1,0)+IF(I83&gt;K83,1,0)+IF(L83&gt;N83,1,0)</f>
        <v>0</v>
      </c>
      <c r="R83" s="55">
        <f>IF(H83&gt;F83,1,0)+IF(K83&gt;I83,1,0)+IF(N83&gt;L83,1,0)</f>
        <v>2</v>
      </c>
      <c r="S83" s="54">
        <f>IF(Q83&gt;R83,1,0)</f>
        <v>0</v>
      </c>
      <c r="T83" s="55">
        <f>IF(R83&gt;Q83,1,0)</f>
        <v>1</v>
      </c>
    </row>
    <row r="84" spans="1:20" ht="15" thickBot="1">
      <c r="A84" s="34"/>
      <c r="B84" s="34"/>
      <c r="C84" s="58" t="s">
        <v>67</v>
      </c>
      <c r="D84" s="59" t="s">
        <v>215</v>
      </c>
      <c r="E84" s="59" t="s">
        <v>216</v>
      </c>
      <c r="F84" s="60">
        <v>21</v>
      </c>
      <c r="G84" s="60" t="s">
        <v>63</v>
      </c>
      <c r="H84" s="61">
        <v>14</v>
      </c>
      <c r="I84" s="60">
        <v>19</v>
      </c>
      <c r="J84" s="60" t="s">
        <v>63</v>
      </c>
      <c r="K84" s="61">
        <v>21</v>
      </c>
      <c r="L84" s="60">
        <v>21</v>
      </c>
      <c r="M84" s="60" t="s">
        <v>63</v>
      </c>
      <c r="N84" s="61">
        <v>18</v>
      </c>
      <c r="O84" s="62">
        <f>F84+I84+L84</f>
        <v>61</v>
      </c>
      <c r="P84" s="63">
        <f>H84+K84+N84</f>
        <v>53</v>
      </c>
      <c r="Q84" s="64">
        <f>IF(F84&gt;H84,1,0)+IF(I84&gt;K84,1,0)+IF(L84&gt;N84,1,0)</f>
        <v>2</v>
      </c>
      <c r="R84" s="65">
        <f>IF(H84&gt;F84,1,0)+IF(K84&gt;I84,1,0)+IF(N84&gt;L84,1,0)</f>
        <v>1</v>
      </c>
      <c r="S84" s="64">
        <f>IF(Q84&gt;R84,1,0)</f>
        <v>1</v>
      </c>
      <c r="T84" s="65">
        <f>IF(R84&gt;Q84,1,0)</f>
        <v>0</v>
      </c>
    </row>
    <row r="85" spans="1:20" ht="15" thickTop="1">
      <c r="A85" s="34"/>
      <c r="B85" s="34"/>
      <c r="C85" s="66" t="s">
        <v>68</v>
      </c>
      <c r="D85" s="67">
        <f>IF(S85+T85=0,0,IF(S85=T85,2,IF(S85&gt;T85,3,1)))</f>
        <v>1</v>
      </c>
      <c r="E85" s="67">
        <f>IF(S85+T85=0,0,IF(S85=T85,2,IF(T85&gt;S85,3,1)))</f>
        <v>3</v>
      </c>
      <c r="F85" s="68"/>
      <c r="G85" s="69"/>
      <c r="H85" s="69"/>
      <c r="I85" s="69"/>
      <c r="J85" s="69"/>
      <c r="K85" s="69"/>
      <c r="L85" s="69"/>
      <c r="M85" s="69"/>
      <c r="N85" s="70"/>
      <c r="O85" s="71">
        <f aca="true" t="shared" si="7" ref="O85:T85">SUM(O80:O84)</f>
        <v>195</v>
      </c>
      <c r="P85" s="72">
        <f t="shared" si="7"/>
        <v>217</v>
      </c>
      <c r="Q85" s="72">
        <f t="shared" si="7"/>
        <v>4</v>
      </c>
      <c r="R85" s="72">
        <f t="shared" si="7"/>
        <v>7</v>
      </c>
      <c r="S85" s="72">
        <f t="shared" si="7"/>
        <v>2</v>
      </c>
      <c r="T85" s="72">
        <f t="shared" si="7"/>
        <v>3</v>
      </c>
    </row>
    <row r="86" spans="1:20" ht="13.5">
      <c r="A86" s="73"/>
      <c r="B86" s="73"/>
      <c r="C86" s="74" t="s">
        <v>69</v>
      </c>
      <c r="D86" s="367" t="str">
        <f>IF(D85+E85=0,0,IF(D85=E85,E78,IF(D85&gt;E85,D79,E79)))</f>
        <v>SKB Český Krumlov "A"</v>
      </c>
      <c r="E86" s="368"/>
      <c r="F86" s="75"/>
      <c r="G86" s="75"/>
      <c r="H86" s="75"/>
      <c r="I86" s="75"/>
      <c r="J86" s="75"/>
      <c r="K86" s="75"/>
      <c r="L86" s="75"/>
      <c r="M86" s="75"/>
      <c r="N86" s="75"/>
      <c r="O86" s="76"/>
      <c r="P86" s="77"/>
      <c r="Q86" s="77"/>
      <c r="R86" s="77"/>
      <c r="S86" s="77"/>
      <c r="T86" s="77"/>
    </row>
    <row r="87" spans="1:14" ht="12.75">
      <c r="A87" s="80"/>
      <c r="B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20" ht="13.5">
      <c r="A88" s="36"/>
      <c r="B88" s="36"/>
      <c r="C88" s="37"/>
      <c r="D88" s="38"/>
      <c r="E88" s="39" t="s">
        <v>56</v>
      </c>
      <c r="F88" s="359" t="s">
        <v>57</v>
      </c>
      <c r="G88" s="360"/>
      <c r="H88" s="360"/>
      <c r="I88" s="360"/>
      <c r="J88" s="360"/>
      <c r="K88" s="360"/>
      <c r="L88" s="360"/>
      <c r="M88" s="360"/>
      <c r="N88" s="361"/>
      <c r="O88" s="362" t="s">
        <v>58</v>
      </c>
      <c r="P88" s="363"/>
      <c r="Q88" s="362" t="s">
        <v>59</v>
      </c>
      <c r="R88" s="363"/>
      <c r="S88" s="362" t="s">
        <v>60</v>
      </c>
      <c r="T88" s="363"/>
    </row>
    <row r="89" spans="1:20" ht="15" thickBot="1">
      <c r="A89" s="34"/>
      <c r="B89" s="34"/>
      <c r="C89" s="40" t="s">
        <v>61</v>
      </c>
      <c r="D89" s="41" t="str">
        <f>Tabulka_základní_část!B20</f>
        <v>Sokol České Budějovice "B"</v>
      </c>
      <c r="E89" s="41" t="str">
        <f>Tabulka_základní_část!B23</f>
        <v>SKB Český Krumlov "D"</v>
      </c>
      <c r="F89" s="42">
        <v>1</v>
      </c>
      <c r="G89" s="43"/>
      <c r="H89" s="43"/>
      <c r="I89" s="43">
        <v>2</v>
      </c>
      <c r="J89" s="43"/>
      <c r="K89" s="43"/>
      <c r="L89" s="43">
        <v>3</v>
      </c>
      <c r="M89" s="44"/>
      <c r="N89" s="45"/>
      <c r="O89" s="364"/>
      <c r="P89" s="365"/>
      <c r="Q89" s="364"/>
      <c r="R89" s="365"/>
      <c r="S89" s="364"/>
      <c r="T89" s="365"/>
    </row>
    <row r="90" spans="1:20" ht="15" thickTop="1">
      <c r="A90" s="34"/>
      <c r="B90" s="34"/>
      <c r="C90" s="47" t="s">
        <v>62</v>
      </c>
      <c r="D90" s="48" t="s">
        <v>133</v>
      </c>
      <c r="E90" s="48" t="s">
        <v>138</v>
      </c>
      <c r="F90" s="49">
        <v>21</v>
      </c>
      <c r="G90" s="50" t="s">
        <v>63</v>
      </c>
      <c r="H90" s="51">
        <v>10</v>
      </c>
      <c r="I90" s="49">
        <v>21</v>
      </c>
      <c r="J90" s="50" t="s">
        <v>63</v>
      </c>
      <c r="K90" s="51">
        <v>10</v>
      </c>
      <c r="L90" s="49"/>
      <c r="M90" s="50" t="s">
        <v>63</v>
      </c>
      <c r="N90" s="51"/>
      <c r="O90" s="52">
        <f>F90+I90+L90</f>
        <v>42</v>
      </c>
      <c r="P90" s="53">
        <f>H90+K90+N90</f>
        <v>20</v>
      </c>
      <c r="Q90" s="54">
        <f>IF(F90&gt;H90,1,0)+IF(I90&gt;K90,1,0)+IF(L90&gt;N90,1,0)</f>
        <v>2</v>
      </c>
      <c r="R90" s="55">
        <f>IF(H90&gt;F90,1,0)+IF(K90&gt;I90,1,0)+IF(N90&gt;L90,1,0)</f>
        <v>0</v>
      </c>
      <c r="S90" s="54">
        <f>IF(Q90&gt;R90,1,0)</f>
        <v>1</v>
      </c>
      <c r="T90" s="55">
        <f>IF(R90&gt;Q90,1,0)</f>
        <v>0</v>
      </c>
    </row>
    <row r="91" spans="1:20" ht="13.5">
      <c r="A91" s="34"/>
      <c r="B91" s="34"/>
      <c r="C91" s="56" t="s">
        <v>64</v>
      </c>
      <c r="D91" s="57" t="s">
        <v>202</v>
      </c>
      <c r="E91" s="57" t="s">
        <v>137</v>
      </c>
      <c r="F91" s="49">
        <v>21</v>
      </c>
      <c r="G91" s="49" t="s">
        <v>63</v>
      </c>
      <c r="H91" s="51">
        <v>4</v>
      </c>
      <c r="I91" s="49">
        <v>21</v>
      </c>
      <c r="J91" s="49" t="s">
        <v>63</v>
      </c>
      <c r="K91" s="51">
        <v>4</v>
      </c>
      <c r="L91" s="49"/>
      <c r="M91" s="49" t="s">
        <v>63</v>
      </c>
      <c r="N91" s="51"/>
      <c r="O91" s="52">
        <f>F91+I91+L91</f>
        <v>42</v>
      </c>
      <c r="P91" s="53">
        <f>H91+K91+N91</f>
        <v>8</v>
      </c>
      <c r="Q91" s="54">
        <f>IF(F91&gt;H91,1,0)+IF(I91&gt;K91,1,0)+IF(L91&gt;N91,1,0)</f>
        <v>2</v>
      </c>
      <c r="R91" s="55">
        <f>IF(H91&gt;F91,1,0)+IF(K91&gt;I91,1,0)+IF(N91&gt;L91,1,0)</f>
        <v>0</v>
      </c>
      <c r="S91" s="54">
        <f>IF(Q91&gt;R91,1,0)</f>
        <v>1</v>
      </c>
      <c r="T91" s="55">
        <f>IF(R91&gt;Q91,1,0)</f>
        <v>0</v>
      </c>
    </row>
    <row r="92" spans="1:20" ht="13.5">
      <c r="A92" s="34"/>
      <c r="B92" s="34"/>
      <c r="C92" s="56" t="s">
        <v>65</v>
      </c>
      <c r="D92" s="57" t="s">
        <v>131</v>
      </c>
      <c r="E92" s="57" t="s">
        <v>160</v>
      </c>
      <c r="F92" s="49">
        <v>21</v>
      </c>
      <c r="G92" s="49" t="s">
        <v>63</v>
      </c>
      <c r="H92" s="51">
        <v>12</v>
      </c>
      <c r="I92" s="49">
        <v>21</v>
      </c>
      <c r="J92" s="49" t="s">
        <v>63</v>
      </c>
      <c r="K92" s="51">
        <v>18</v>
      </c>
      <c r="L92" s="49"/>
      <c r="M92" s="49" t="s">
        <v>63</v>
      </c>
      <c r="N92" s="51"/>
      <c r="O92" s="52">
        <f>F92+I92+L92</f>
        <v>42</v>
      </c>
      <c r="P92" s="53">
        <f>H92+K92+N92</f>
        <v>30</v>
      </c>
      <c r="Q92" s="54">
        <f>IF(F92&gt;H92,1,0)+IF(I92&gt;K92,1,0)+IF(L92&gt;N92,1,0)</f>
        <v>2</v>
      </c>
      <c r="R92" s="55">
        <f>IF(H92&gt;F92,1,0)+IF(K92&gt;I92,1,0)+IF(N92&gt;L92,1,0)</f>
        <v>0</v>
      </c>
      <c r="S92" s="54">
        <f>IF(Q92&gt;R92,1,0)</f>
        <v>1</v>
      </c>
      <c r="T92" s="55">
        <f>IF(R92&gt;Q92,1,0)</f>
        <v>0</v>
      </c>
    </row>
    <row r="93" spans="1:20" ht="13.5">
      <c r="A93" s="34"/>
      <c r="B93" s="34"/>
      <c r="C93" s="56" t="s">
        <v>66</v>
      </c>
      <c r="D93" s="57" t="s">
        <v>134</v>
      </c>
      <c r="E93" s="57" t="s">
        <v>139</v>
      </c>
      <c r="F93" s="49">
        <v>21</v>
      </c>
      <c r="G93" s="49" t="s">
        <v>63</v>
      </c>
      <c r="H93" s="51">
        <v>14</v>
      </c>
      <c r="I93" s="49">
        <v>11</v>
      </c>
      <c r="J93" s="49" t="s">
        <v>63</v>
      </c>
      <c r="K93" s="51">
        <v>21</v>
      </c>
      <c r="L93" s="49">
        <v>21</v>
      </c>
      <c r="M93" s="49" t="s">
        <v>63</v>
      </c>
      <c r="N93" s="51">
        <v>11</v>
      </c>
      <c r="O93" s="52">
        <f>F93+I93+L93</f>
        <v>53</v>
      </c>
      <c r="P93" s="53">
        <f>H93+K93+N93</f>
        <v>46</v>
      </c>
      <c r="Q93" s="54">
        <f>IF(F93&gt;H93,1,0)+IF(I93&gt;K93,1,0)+IF(L93&gt;N93,1,0)</f>
        <v>2</v>
      </c>
      <c r="R93" s="55">
        <f>IF(H93&gt;F93,1,0)+IF(K93&gt;I93,1,0)+IF(N93&gt;L93,1,0)</f>
        <v>1</v>
      </c>
      <c r="S93" s="54">
        <f>IF(Q93&gt;R93,1,0)</f>
        <v>1</v>
      </c>
      <c r="T93" s="55">
        <f>IF(R93&gt;Q93,1,0)</f>
        <v>0</v>
      </c>
    </row>
    <row r="94" spans="1:20" ht="15" thickBot="1">
      <c r="A94" s="34"/>
      <c r="B94" s="34"/>
      <c r="C94" s="58" t="s">
        <v>67</v>
      </c>
      <c r="D94" s="59" t="s">
        <v>217</v>
      </c>
      <c r="E94" s="59" t="s">
        <v>218</v>
      </c>
      <c r="F94" s="60">
        <v>17</v>
      </c>
      <c r="G94" s="60" t="s">
        <v>63</v>
      </c>
      <c r="H94" s="61">
        <v>21</v>
      </c>
      <c r="I94" s="60">
        <v>22</v>
      </c>
      <c r="J94" s="60" t="s">
        <v>63</v>
      </c>
      <c r="K94" s="61">
        <v>24</v>
      </c>
      <c r="L94" s="60"/>
      <c r="M94" s="60" t="s">
        <v>63</v>
      </c>
      <c r="N94" s="61"/>
      <c r="O94" s="62">
        <f>F94+I94+L94</f>
        <v>39</v>
      </c>
      <c r="P94" s="63">
        <f>H94+K94+N94</f>
        <v>45</v>
      </c>
      <c r="Q94" s="64">
        <f>IF(F94&gt;H94,1,0)+IF(I94&gt;K94,1,0)+IF(L94&gt;N94,1,0)</f>
        <v>0</v>
      </c>
      <c r="R94" s="65">
        <f>IF(H94&gt;F94,1,0)+IF(K94&gt;I94,1,0)+IF(N94&gt;L94,1,0)</f>
        <v>2</v>
      </c>
      <c r="S94" s="64">
        <f>IF(Q94&gt;R94,1,0)</f>
        <v>0</v>
      </c>
      <c r="T94" s="65">
        <f>IF(R94&gt;Q94,1,0)</f>
        <v>1</v>
      </c>
    </row>
    <row r="95" spans="1:20" ht="15" thickTop="1">
      <c r="A95" s="34"/>
      <c r="B95" s="34"/>
      <c r="C95" s="66" t="s">
        <v>68</v>
      </c>
      <c r="D95" s="67">
        <f>IF(S95+T95=0,0,IF(S95=T95,2,IF(S95&gt;T95,3,1)))</f>
        <v>3</v>
      </c>
      <c r="E95" s="67">
        <f>IF(S95+T95=0,0,IF(S95=T95,2,IF(T95&gt;S95,3,1)))</f>
        <v>1</v>
      </c>
      <c r="F95" s="68"/>
      <c r="G95" s="69"/>
      <c r="H95" s="69"/>
      <c r="I95" s="69"/>
      <c r="J95" s="69"/>
      <c r="K95" s="69"/>
      <c r="L95" s="69"/>
      <c r="M95" s="69"/>
      <c r="N95" s="70"/>
      <c r="O95" s="71">
        <f aca="true" t="shared" si="8" ref="O95:T95">SUM(O90:O94)</f>
        <v>218</v>
      </c>
      <c r="P95" s="72">
        <f t="shared" si="8"/>
        <v>149</v>
      </c>
      <c r="Q95" s="72">
        <f t="shared" si="8"/>
        <v>8</v>
      </c>
      <c r="R95" s="72">
        <f t="shared" si="8"/>
        <v>3</v>
      </c>
      <c r="S95" s="72">
        <f t="shared" si="8"/>
        <v>4</v>
      </c>
      <c r="T95" s="72">
        <f t="shared" si="8"/>
        <v>1</v>
      </c>
    </row>
    <row r="96" spans="1:20" ht="13.5">
      <c r="A96" s="73"/>
      <c r="B96" s="73"/>
      <c r="C96" s="74" t="s">
        <v>69</v>
      </c>
      <c r="D96" s="367" t="str">
        <f>IF(D95+E95=0,0,IF(D95=E95,E88,IF(D95&gt;E95,D89,E89)))</f>
        <v>Sokol České Budějovice "B"</v>
      </c>
      <c r="E96" s="368"/>
      <c r="F96" s="75"/>
      <c r="G96" s="75"/>
      <c r="H96" s="75"/>
      <c r="I96" s="75"/>
      <c r="J96" s="75"/>
      <c r="K96" s="75"/>
      <c r="L96" s="75"/>
      <c r="M96" s="75"/>
      <c r="N96" s="75"/>
      <c r="O96" s="76"/>
      <c r="P96" s="77"/>
      <c r="Q96" s="77"/>
      <c r="R96" s="77"/>
      <c r="S96" s="77"/>
      <c r="T96" s="77"/>
    </row>
    <row r="97" spans="1:20" ht="13.5">
      <c r="A97" s="73"/>
      <c r="B97" s="73"/>
      <c r="C97" s="79"/>
      <c r="D97" s="90"/>
      <c r="E97" s="90"/>
      <c r="F97" s="75"/>
      <c r="G97" s="75"/>
      <c r="H97" s="75"/>
      <c r="I97" s="75"/>
      <c r="J97" s="75"/>
      <c r="K97" s="75"/>
      <c r="L97" s="75"/>
      <c r="M97" s="75"/>
      <c r="N97" s="75"/>
      <c r="O97" s="76"/>
      <c r="P97" s="77"/>
      <c r="Q97" s="77"/>
      <c r="R97" s="77"/>
      <c r="S97" s="77"/>
      <c r="T97" s="77"/>
    </row>
    <row r="98" spans="1:20" ht="8.25" customHeight="1">
      <c r="A98" s="369"/>
      <c r="B98" s="369"/>
      <c r="C98" s="87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89"/>
      <c r="Q98" s="89"/>
      <c r="R98" s="89"/>
      <c r="S98" s="89"/>
      <c r="T98" s="89"/>
    </row>
    <row r="99" spans="1:20" ht="8.25" customHeight="1">
      <c r="A99" s="73"/>
      <c r="B99" s="73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6"/>
      <c r="P99" s="86"/>
      <c r="Q99" s="86"/>
      <c r="R99" s="86"/>
      <c r="S99" s="86"/>
      <c r="T99" s="86"/>
    </row>
    <row r="100" spans="1:20" ht="13.5">
      <c r="A100" s="36"/>
      <c r="B100" s="36"/>
      <c r="C100" s="37"/>
      <c r="D100" s="38"/>
      <c r="E100" s="39" t="s">
        <v>56</v>
      </c>
      <c r="F100" s="359" t="s">
        <v>57</v>
      </c>
      <c r="G100" s="360"/>
      <c r="H100" s="360"/>
      <c r="I100" s="360"/>
      <c r="J100" s="360"/>
      <c r="K100" s="360"/>
      <c r="L100" s="360"/>
      <c r="M100" s="360"/>
      <c r="N100" s="361"/>
      <c r="O100" s="362" t="s">
        <v>58</v>
      </c>
      <c r="P100" s="363"/>
      <c r="Q100" s="362" t="s">
        <v>59</v>
      </c>
      <c r="R100" s="363"/>
      <c r="S100" s="362" t="s">
        <v>60</v>
      </c>
      <c r="T100" s="363"/>
    </row>
    <row r="101" spans="1:20" ht="15" thickBot="1">
      <c r="A101" s="34"/>
      <c r="B101" s="34"/>
      <c r="C101" s="40" t="s">
        <v>61</v>
      </c>
      <c r="D101" s="41" t="str">
        <f>Tabulka_základní_část!B8</f>
        <v>SKB Český Krumlov "C"</v>
      </c>
      <c r="E101" s="41" t="str">
        <f>Tabulka_základní_část!B26</f>
        <v>SKB Český Krumlov "B"</v>
      </c>
      <c r="F101" s="42">
        <v>1</v>
      </c>
      <c r="G101" s="43"/>
      <c r="H101" s="43"/>
      <c r="I101" s="43">
        <v>2</v>
      </c>
      <c r="J101" s="43"/>
      <c r="K101" s="43"/>
      <c r="L101" s="43">
        <v>3</v>
      </c>
      <c r="M101" s="44"/>
      <c r="N101" s="45"/>
      <c r="O101" s="364"/>
      <c r="P101" s="365"/>
      <c r="Q101" s="364"/>
      <c r="R101" s="365"/>
      <c r="S101" s="364"/>
      <c r="T101" s="365"/>
    </row>
    <row r="102" spans="1:20" ht="15" thickTop="1">
      <c r="A102" s="34"/>
      <c r="B102" s="34"/>
      <c r="C102" s="47" t="s">
        <v>62</v>
      </c>
      <c r="D102" s="48" t="s">
        <v>151</v>
      </c>
      <c r="E102" s="48" t="s">
        <v>146</v>
      </c>
      <c r="F102" s="49">
        <v>13</v>
      </c>
      <c r="G102" s="50" t="s">
        <v>63</v>
      </c>
      <c r="H102" s="51">
        <v>21</v>
      </c>
      <c r="I102" s="49">
        <v>19</v>
      </c>
      <c r="J102" s="50" t="s">
        <v>63</v>
      </c>
      <c r="K102" s="51">
        <v>21</v>
      </c>
      <c r="L102" s="49"/>
      <c r="M102" s="50" t="s">
        <v>63</v>
      </c>
      <c r="N102" s="51"/>
      <c r="O102" s="52">
        <f>F102+I102+L102</f>
        <v>32</v>
      </c>
      <c r="P102" s="53">
        <f>H102+K102+N102</f>
        <v>42</v>
      </c>
      <c r="Q102" s="54">
        <f>IF(F102&gt;H102,1,0)+IF(I102&gt;K102,1,0)+IF(L102&gt;N102,1,0)</f>
        <v>0</v>
      </c>
      <c r="R102" s="55">
        <f>IF(H102&gt;F102,1,0)+IF(K102&gt;I102,1,0)+IF(N102&gt;L102,1,0)</f>
        <v>2</v>
      </c>
      <c r="S102" s="54">
        <f>IF(Q102&gt;R102,1,0)</f>
        <v>0</v>
      </c>
      <c r="T102" s="55">
        <f>IF(R102&gt;Q102,1,0)</f>
        <v>1</v>
      </c>
    </row>
    <row r="103" spans="1:20" ht="13.5">
      <c r="A103" s="34"/>
      <c r="B103" s="34"/>
      <c r="C103" s="56" t="s">
        <v>64</v>
      </c>
      <c r="D103" s="57" t="s">
        <v>162</v>
      </c>
      <c r="E103" s="57" t="s">
        <v>164</v>
      </c>
      <c r="F103" s="49">
        <v>8</v>
      </c>
      <c r="G103" s="49" t="s">
        <v>63</v>
      </c>
      <c r="H103" s="51">
        <v>21</v>
      </c>
      <c r="I103" s="49">
        <v>9</v>
      </c>
      <c r="J103" s="49" t="s">
        <v>63</v>
      </c>
      <c r="K103" s="51">
        <v>21</v>
      </c>
      <c r="L103" s="49"/>
      <c r="M103" s="49" t="s">
        <v>63</v>
      </c>
      <c r="N103" s="51"/>
      <c r="O103" s="52">
        <f>F103+I103+L103</f>
        <v>17</v>
      </c>
      <c r="P103" s="53">
        <f>H103+K103+N103</f>
        <v>42</v>
      </c>
      <c r="Q103" s="54">
        <f>IF(F103&gt;H103,1,0)+IF(I103&gt;K103,1,0)+IF(L103&gt;N103,1,0)</f>
        <v>0</v>
      </c>
      <c r="R103" s="55">
        <f>IF(H103&gt;F103,1,0)+IF(K103&gt;I103,1,0)+IF(N103&gt;L103,1,0)</f>
        <v>2</v>
      </c>
      <c r="S103" s="54">
        <f>IF(Q103&gt;R103,1,0)</f>
        <v>0</v>
      </c>
      <c r="T103" s="55">
        <f>IF(R103&gt;Q103,1,0)</f>
        <v>1</v>
      </c>
    </row>
    <row r="104" spans="1:20" ht="13.5">
      <c r="A104" s="34"/>
      <c r="B104" s="34"/>
      <c r="C104" s="56" t="s">
        <v>65</v>
      </c>
      <c r="D104" s="48" t="s">
        <v>205</v>
      </c>
      <c r="E104" s="48" t="s">
        <v>165</v>
      </c>
      <c r="F104" s="49">
        <v>21</v>
      </c>
      <c r="G104" s="49" t="s">
        <v>63</v>
      </c>
      <c r="H104" s="51">
        <v>7</v>
      </c>
      <c r="I104" s="49">
        <v>21</v>
      </c>
      <c r="J104" s="49" t="s">
        <v>63</v>
      </c>
      <c r="K104" s="51">
        <v>4</v>
      </c>
      <c r="L104" s="49"/>
      <c r="M104" s="49" t="s">
        <v>63</v>
      </c>
      <c r="N104" s="51"/>
      <c r="O104" s="52">
        <f>F104+I104+L104</f>
        <v>42</v>
      </c>
      <c r="P104" s="53">
        <f>H104+K104+N104</f>
        <v>11</v>
      </c>
      <c r="Q104" s="54">
        <f>IF(F104&gt;H104,1,0)+IF(I104&gt;K104,1,0)+IF(L104&gt;N104,1,0)</f>
        <v>2</v>
      </c>
      <c r="R104" s="55">
        <f>IF(H104&gt;F104,1,0)+IF(K104&gt;I104,1,0)+IF(N104&gt;L104,1,0)</f>
        <v>0</v>
      </c>
      <c r="S104" s="54">
        <f>IF(Q104&gt;R104,1,0)</f>
        <v>1</v>
      </c>
      <c r="T104" s="55">
        <f>IF(R104&gt;Q104,1,0)</f>
        <v>0</v>
      </c>
    </row>
    <row r="105" spans="1:20" ht="13.5">
      <c r="A105" s="34"/>
      <c r="B105" s="34"/>
      <c r="C105" s="56" t="s">
        <v>66</v>
      </c>
      <c r="D105" s="57" t="s">
        <v>152</v>
      </c>
      <c r="E105" s="57" t="s">
        <v>149</v>
      </c>
      <c r="F105" s="49">
        <v>24</v>
      </c>
      <c r="G105" s="49" t="s">
        <v>63</v>
      </c>
      <c r="H105" s="51">
        <v>26</v>
      </c>
      <c r="I105" s="49">
        <v>17</v>
      </c>
      <c r="J105" s="49" t="s">
        <v>63</v>
      </c>
      <c r="K105" s="51">
        <v>21</v>
      </c>
      <c r="L105" s="49"/>
      <c r="M105" s="49" t="s">
        <v>63</v>
      </c>
      <c r="N105" s="51"/>
      <c r="O105" s="52">
        <f>F105+I105+L105</f>
        <v>41</v>
      </c>
      <c r="P105" s="53">
        <f>H105+K105+N105</f>
        <v>47</v>
      </c>
      <c r="Q105" s="54">
        <f>IF(F105&gt;H105,1,0)+IF(I105&gt;K105,1,0)+IF(L105&gt;N105,1,0)</f>
        <v>0</v>
      </c>
      <c r="R105" s="55">
        <f>IF(H105&gt;F105,1,0)+IF(K105&gt;I105,1,0)+IF(N105&gt;L105,1,0)</f>
        <v>2</v>
      </c>
      <c r="S105" s="54">
        <f>IF(Q105&gt;R105,1,0)</f>
        <v>0</v>
      </c>
      <c r="T105" s="55">
        <f>IF(R105&gt;Q105,1,0)</f>
        <v>1</v>
      </c>
    </row>
    <row r="106" spans="1:20" ht="15" thickBot="1">
      <c r="A106" s="34"/>
      <c r="B106" s="34"/>
      <c r="C106" s="58" t="s">
        <v>67</v>
      </c>
      <c r="D106" s="59" t="s">
        <v>219</v>
      </c>
      <c r="E106" s="59" t="s">
        <v>220</v>
      </c>
      <c r="F106" s="60">
        <v>18</v>
      </c>
      <c r="G106" s="60" t="s">
        <v>63</v>
      </c>
      <c r="H106" s="61">
        <v>21</v>
      </c>
      <c r="I106" s="60">
        <v>21</v>
      </c>
      <c r="J106" s="60" t="s">
        <v>63</v>
      </c>
      <c r="K106" s="61">
        <v>23</v>
      </c>
      <c r="L106" s="60"/>
      <c r="M106" s="60" t="s">
        <v>63</v>
      </c>
      <c r="N106" s="61"/>
      <c r="O106" s="62">
        <f>F106+I106+L106</f>
        <v>39</v>
      </c>
      <c r="P106" s="63">
        <f>H106+K106+N106</f>
        <v>44</v>
      </c>
      <c r="Q106" s="64">
        <f>IF(F106&gt;H106,1,0)+IF(I106&gt;K106,1,0)+IF(L106&gt;N106,1,0)</f>
        <v>0</v>
      </c>
      <c r="R106" s="65">
        <f>IF(H106&gt;F106,1,0)+IF(K106&gt;I106,1,0)+IF(N106&gt;L106,1,0)</f>
        <v>2</v>
      </c>
      <c r="S106" s="64">
        <f>IF(Q106&gt;R106,1,0)</f>
        <v>0</v>
      </c>
      <c r="T106" s="65">
        <f>IF(R106&gt;Q106,1,0)</f>
        <v>1</v>
      </c>
    </row>
    <row r="107" spans="1:20" ht="15" thickTop="1">
      <c r="A107" s="34"/>
      <c r="B107" s="34"/>
      <c r="C107" s="66" t="s">
        <v>68</v>
      </c>
      <c r="D107" s="67">
        <f>IF(S107+T107=0,0,IF(S107=T107,2,IF(S107&gt;T107,3,1)))</f>
        <v>1</v>
      </c>
      <c r="E107" s="67">
        <f>IF(S107+T107=0,0,IF(S107=T107,2,IF(T107&gt;S107,3,1)))</f>
        <v>3</v>
      </c>
      <c r="F107" s="68"/>
      <c r="G107" s="69"/>
      <c r="H107" s="69"/>
      <c r="I107" s="69"/>
      <c r="J107" s="69"/>
      <c r="K107" s="69"/>
      <c r="L107" s="69"/>
      <c r="M107" s="69"/>
      <c r="N107" s="70"/>
      <c r="O107" s="71">
        <f aca="true" t="shared" si="9" ref="O107:T107">SUM(O102:O106)</f>
        <v>171</v>
      </c>
      <c r="P107" s="72">
        <f t="shared" si="9"/>
        <v>186</v>
      </c>
      <c r="Q107" s="72">
        <f t="shared" si="9"/>
        <v>2</v>
      </c>
      <c r="R107" s="72">
        <f t="shared" si="9"/>
        <v>8</v>
      </c>
      <c r="S107" s="72">
        <f t="shared" si="9"/>
        <v>1</v>
      </c>
      <c r="T107" s="72">
        <f t="shared" si="9"/>
        <v>4</v>
      </c>
    </row>
    <row r="108" spans="1:20" ht="13.5">
      <c r="A108" s="73"/>
      <c r="B108" s="73"/>
      <c r="C108" s="74" t="s">
        <v>69</v>
      </c>
      <c r="D108" s="367" t="str">
        <f>IF(D107+E107=0,0,IF(D107=E107,E100,IF(D107&gt;E107,D101,E101)))</f>
        <v>SKB Český Krumlov "B"</v>
      </c>
      <c r="E108" s="368"/>
      <c r="F108" s="75"/>
      <c r="G108" s="75"/>
      <c r="H108" s="75"/>
      <c r="I108" s="75"/>
      <c r="J108" s="75"/>
      <c r="K108" s="75"/>
      <c r="L108" s="75"/>
      <c r="M108" s="75"/>
      <c r="N108" s="75"/>
      <c r="O108" s="76"/>
      <c r="P108" s="77"/>
      <c r="Q108" s="77"/>
      <c r="R108" s="77"/>
      <c r="S108" s="77"/>
      <c r="T108" s="77"/>
    </row>
    <row r="109" spans="1:20" ht="13.5">
      <c r="A109" s="73"/>
      <c r="B109" s="73"/>
      <c r="C109" s="79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6"/>
      <c r="P109" s="77"/>
      <c r="Q109" s="77"/>
      <c r="R109" s="77"/>
      <c r="S109" s="77"/>
      <c r="T109" s="77"/>
    </row>
    <row r="110" spans="1:20" ht="13.5">
      <c r="A110" s="36"/>
      <c r="B110" s="36"/>
      <c r="C110" s="37"/>
      <c r="D110" s="38"/>
      <c r="E110" s="39" t="s">
        <v>56</v>
      </c>
      <c r="F110" s="359" t="s">
        <v>57</v>
      </c>
      <c r="G110" s="360"/>
      <c r="H110" s="360"/>
      <c r="I110" s="360"/>
      <c r="J110" s="360"/>
      <c r="K110" s="360"/>
      <c r="L110" s="360"/>
      <c r="M110" s="360"/>
      <c r="N110" s="361"/>
      <c r="O110" s="362" t="s">
        <v>58</v>
      </c>
      <c r="P110" s="363"/>
      <c r="Q110" s="362" t="s">
        <v>59</v>
      </c>
      <c r="R110" s="363"/>
      <c r="S110" s="362" t="s">
        <v>60</v>
      </c>
      <c r="T110" s="363"/>
    </row>
    <row r="111" spans="1:20" ht="15" thickBot="1">
      <c r="A111" s="34"/>
      <c r="B111" s="34"/>
      <c r="C111" s="40" t="s">
        <v>61</v>
      </c>
      <c r="D111" s="41" t="str">
        <f>Tabulka_základní_část!B11</f>
        <v>Sokol České Budějovice "A"</v>
      </c>
      <c r="E111" s="41" t="str">
        <f>Tabulka_základní_část!B5</f>
        <v>SKB Český Krumlov "A"</v>
      </c>
      <c r="F111" s="42">
        <v>1</v>
      </c>
      <c r="G111" s="43"/>
      <c r="H111" s="43"/>
      <c r="I111" s="43">
        <v>2</v>
      </c>
      <c r="J111" s="43"/>
      <c r="K111" s="43"/>
      <c r="L111" s="43">
        <v>3</v>
      </c>
      <c r="M111" s="44"/>
      <c r="N111" s="45"/>
      <c r="O111" s="364"/>
      <c r="P111" s="365"/>
      <c r="Q111" s="364"/>
      <c r="R111" s="365"/>
      <c r="S111" s="364"/>
      <c r="T111" s="365"/>
    </row>
    <row r="112" spans="1:20" ht="15" thickTop="1">
      <c r="A112" s="34"/>
      <c r="B112" s="34"/>
      <c r="C112" s="47" t="s">
        <v>62</v>
      </c>
      <c r="D112" s="48" t="s">
        <v>116</v>
      </c>
      <c r="E112" s="48" t="s">
        <v>141</v>
      </c>
      <c r="F112" s="49">
        <v>21</v>
      </c>
      <c r="G112" s="50" t="s">
        <v>63</v>
      </c>
      <c r="H112" s="51">
        <v>16</v>
      </c>
      <c r="I112" s="49">
        <v>21</v>
      </c>
      <c r="J112" s="50" t="s">
        <v>63</v>
      </c>
      <c r="K112" s="51">
        <v>18</v>
      </c>
      <c r="L112" s="49"/>
      <c r="M112" s="50" t="s">
        <v>63</v>
      </c>
      <c r="N112" s="51"/>
      <c r="O112" s="52">
        <f>F112+I112+L112</f>
        <v>42</v>
      </c>
      <c r="P112" s="53">
        <f>H112+K112+N112</f>
        <v>34</v>
      </c>
      <c r="Q112" s="54">
        <f>IF(F112&gt;H112,1,0)+IF(I112&gt;K112,1,0)+IF(L112&gt;N112,1,0)</f>
        <v>2</v>
      </c>
      <c r="R112" s="55">
        <f>IF(H112&gt;F112,1,0)+IF(K112&gt;I112,1,0)+IF(N112&gt;L112,1,0)</f>
        <v>0</v>
      </c>
      <c r="S112" s="54">
        <f>IF(Q112&gt;R112,1,0)</f>
        <v>1</v>
      </c>
      <c r="T112" s="55">
        <f>IF(R112&gt;Q112,1,0)</f>
        <v>0</v>
      </c>
    </row>
    <row r="113" spans="1:20" ht="13.5">
      <c r="A113" s="34"/>
      <c r="B113" s="34"/>
      <c r="C113" s="56" t="s">
        <v>64</v>
      </c>
      <c r="D113" s="57" t="s">
        <v>117</v>
      </c>
      <c r="E113" s="57" t="s">
        <v>158</v>
      </c>
      <c r="F113" s="49">
        <v>21</v>
      </c>
      <c r="G113" s="49" t="s">
        <v>63</v>
      </c>
      <c r="H113" s="51">
        <v>10</v>
      </c>
      <c r="I113" s="49">
        <v>21</v>
      </c>
      <c r="J113" s="49" t="s">
        <v>63</v>
      </c>
      <c r="K113" s="51">
        <v>8</v>
      </c>
      <c r="L113" s="49"/>
      <c r="M113" s="49" t="s">
        <v>63</v>
      </c>
      <c r="N113" s="51"/>
      <c r="O113" s="52">
        <f>F113+I113+L113</f>
        <v>42</v>
      </c>
      <c r="P113" s="53">
        <f>H113+K113+N113</f>
        <v>18</v>
      </c>
      <c r="Q113" s="54">
        <f>IF(F113&gt;H113,1,0)+IF(I113&gt;K113,1,0)+IF(L113&gt;N113,1,0)</f>
        <v>2</v>
      </c>
      <c r="R113" s="55">
        <f>IF(H113&gt;F113,1,0)+IF(K113&gt;I113,1,0)+IF(N113&gt;L113,1,0)</f>
        <v>0</v>
      </c>
      <c r="S113" s="54">
        <f>IF(Q113&gt;R113,1,0)</f>
        <v>1</v>
      </c>
      <c r="T113" s="55">
        <f>IF(R113&gt;Q113,1,0)</f>
        <v>0</v>
      </c>
    </row>
    <row r="114" spans="1:20" ht="13.5">
      <c r="A114" s="34"/>
      <c r="B114" s="34"/>
      <c r="C114" s="56" t="s">
        <v>65</v>
      </c>
      <c r="D114" s="48" t="s">
        <v>199</v>
      </c>
      <c r="E114" s="48" t="s">
        <v>143</v>
      </c>
      <c r="F114" s="49">
        <v>10</v>
      </c>
      <c r="G114" s="49" t="s">
        <v>63</v>
      </c>
      <c r="H114" s="51">
        <v>21</v>
      </c>
      <c r="I114" s="49">
        <v>10</v>
      </c>
      <c r="J114" s="49" t="s">
        <v>63</v>
      </c>
      <c r="K114" s="51">
        <v>21</v>
      </c>
      <c r="L114" s="49"/>
      <c r="M114" s="49" t="s">
        <v>63</v>
      </c>
      <c r="N114" s="51"/>
      <c r="O114" s="52">
        <f>F114+I114+L114</f>
        <v>20</v>
      </c>
      <c r="P114" s="53">
        <f>H114+K114+N114</f>
        <v>42</v>
      </c>
      <c r="Q114" s="54">
        <f>IF(F114&gt;H114,1,0)+IF(I114&gt;K114,1,0)+IF(L114&gt;N114,1,0)</f>
        <v>0</v>
      </c>
      <c r="R114" s="55">
        <f>IF(H114&gt;F114,1,0)+IF(K114&gt;I114,1,0)+IF(N114&gt;L114,1,0)</f>
        <v>2</v>
      </c>
      <c r="S114" s="54">
        <f>IF(Q114&gt;R114,1,0)</f>
        <v>0</v>
      </c>
      <c r="T114" s="55">
        <f>IF(R114&gt;Q114,1,0)</f>
        <v>1</v>
      </c>
    </row>
    <row r="115" spans="1:20" ht="13.5">
      <c r="A115" s="34"/>
      <c r="B115" s="34"/>
      <c r="C115" s="56" t="s">
        <v>66</v>
      </c>
      <c r="D115" s="57" t="s">
        <v>200</v>
      </c>
      <c r="E115" s="57" t="s">
        <v>142</v>
      </c>
      <c r="F115" s="49">
        <v>9</v>
      </c>
      <c r="G115" s="49" t="s">
        <v>63</v>
      </c>
      <c r="H115" s="51">
        <v>21</v>
      </c>
      <c r="I115" s="49">
        <v>21</v>
      </c>
      <c r="J115" s="49" t="s">
        <v>63</v>
      </c>
      <c r="K115" s="51">
        <v>14</v>
      </c>
      <c r="L115" s="49">
        <v>21</v>
      </c>
      <c r="M115" s="49" t="s">
        <v>63</v>
      </c>
      <c r="N115" s="51">
        <v>11</v>
      </c>
      <c r="O115" s="52">
        <f>F115+I115+L115</f>
        <v>51</v>
      </c>
      <c r="P115" s="53">
        <f>H115+K115+N115</f>
        <v>46</v>
      </c>
      <c r="Q115" s="54">
        <f>IF(F115&gt;H115,1,0)+IF(I115&gt;K115,1,0)+IF(L115&gt;N115,1,0)</f>
        <v>2</v>
      </c>
      <c r="R115" s="55">
        <f>IF(H115&gt;F115,1,0)+IF(K115&gt;I115,1,0)+IF(N115&gt;L115,1,0)</f>
        <v>1</v>
      </c>
      <c r="S115" s="54">
        <f>IF(Q115&gt;R115,1,0)</f>
        <v>1</v>
      </c>
      <c r="T115" s="55">
        <f>IF(R115&gt;Q115,1,0)</f>
        <v>0</v>
      </c>
    </row>
    <row r="116" spans="1:20" ht="15" thickBot="1">
      <c r="A116" s="34"/>
      <c r="B116" s="34"/>
      <c r="C116" s="58" t="s">
        <v>67</v>
      </c>
      <c r="D116" s="59" t="s">
        <v>201</v>
      </c>
      <c r="E116" s="59" t="s">
        <v>221</v>
      </c>
      <c r="F116" s="60">
        <v>21</v>
      </c>
      <c r="G116" s="60" t="s">
        <v>63</v>
      </c>
      <c r="H116" s="61">
        <v>9</v>
      </c>
      <c r="I116" s="60">
        <v>14</v>
      </c>
      <c r="J116" s="60" t="s">
        <v>63</v>
      </c>
      <c r="K116" s="61">
        <v>21</v>
      </c>
      <c r="L116" s="60">
        <v>21</v>
      </c>
      <c r="M116" s="60" t="s">
        <v>63</v>
      </c>
      <c r="N116" s="61">
        <v>15</v>
      </c>
      <c r="O116" s="62">
        <f>F116+I116+L116</f>
        <v>56</v>
      </c>
      <c r="P116" s="63">
        <f>H116+K116+N116</f>
        <v>45</v>
      </c>
      <c r="Q116" s="64">
        <f>IF(F116&gt;H116,1,0)+IF(I116&gt;K116,1,0)+IF(L116&gt;N116,1,0)</f>
        <v>2</v>
      </c>
      <c r="R116" s="65">
        <f>IF(H116&gt;F116,1,0)+IF(K116&gt;I116,1,0)+IF(N116&gt;L116,1,0)</f>
        <v>1</v>
      </c>
      <c r="S116" s="64">
        <f>IF(Q116&gt;R116,1,0)</f>
        <v>1</v>
      </c>
      <c r="T116" s="65">
        <f>IF(R116&gt;Q116,1,0)</f>
        <v>0</v>
      </c>
    </row>
    <row r="117" spans="1:21" ht="15" thickTop="1">
      <c r="A117" s="34"/>
      <c r="B117" s="34"/>
      <c r="C117" s="66" t="s">
        <v>68</v>
      </c>
      <c r="D117" s="67">
        <f>IF(S117+T117=0,0,IF(S117=T117,2,IF(S117&gt;T117,3,1)))</f>
        <v>3</v>
      </c>
      <c r="E117" s="67">
        <f>IF(S117+T117=0,0,IF(S117=T117,2,IF(T117&gt;S117,3,1)))</f>
        <v>1</v>
      </c>
      <c r="F117" s="68"/>
      <c r="G117" s="69"/>
      <c r="H117" s="69"/>
      <c r="I117" s="69"/>
      <c r="J117" s="69"/>
      <c r="K117" s="69"/>
      <c r="L117" s="69"/>
      <c r="M117" s="69"/>
      <c r="N117" s="70"/>
      <c r="O117" s="71">
        <f aca="true" t="shared" si="10" ref="O117:T117">SUM(O112:O116)</f>
        <v>211</v>
      </c>
      <c r="P117" s="72">
        <f t="shared" si="10"/>
        <v>185</v>
      </c>
      <c r="Q117" s="72">
        <f t="shared" si="10"/>
        <v>8</v>
      </c>
      <c r="R117" s="72">
        <f t="shared" si="10"/>
        <v>4</v>
      </c>
      <c r="S117" s="72">
        <f t="shared" si="10"/>
        <v>4</v>
      </c>
      <c r="T117" s="72">
        <f t="shared" si="10"/>
        <v>1</v>
      </c>
      <c r="U117" t="s">
        <v>225</v>
      </c>
    </row>
    <row r="118" spans="1:20" ht="13.5">
      <c r="A118" s="73"/>
      <c r="B118" s="73"/>
      <c r="C118" s="74" t="s">
        <v>69</v>
      </c>
      <c r="D118" s="367" t="str">
        <f>IF(D117+E117=0,0,IF(D117=E117,E110,IF(D117&gt;E117,D111,E111)))</f>
        <v>Sokol České Budějovice "A"</v>
      </c>
      <c r="E118" s="368"/>
      <c r="F118" s="75"/>
      <c r="G118" s="75"/>
      <c r="H118" s="75"/>
      <c r="I118" s="75"/>
      <c r="J118" s="75"/>
      <c r="K118" s="75"/>
      <c r="L118" s="75"/>
      <c r="M118" s="75"/>
      <c r="N118" s="75"/>
      <c r="O118" s="76"/>
      <c r="P118" s="77"/>
      <c r="Q118" s="77"/>
      <c r="R118" s="77"/>
      <c r="S118" s="77"/>
      <c r="T118" s="77"/>
    </row>
    <row r="119" spans="1:14" ht="12.75">
      <c r="A119" s="80"/>
      <c r="B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</row>
    <row r="120" spans="1:20" ht="13.5">
      <c r="A120" s="36"/>
      <c r="B120" s="36"/>
      <c r="C120" s="37"/>
      <c r="D120" s="38"/>
      <c r="E120" s="39" t="s">
        <v>56</v>
      </c>
      <c r="F120" s="359" t="s">
        <v>57</v>
      </c>
      <c r="G120" s="360"/>
      <c r="H120" s="360"/>
      <c r="I120" s="360"/>
      <c r="J120" s="360"/>
      <c r="K120" s="360"/>
      <c r="L120" s="360"/>
      <c r="M120" s="360"/>
      <c r="N120" s="361"/>
      <c r="O120" s="362" t="s">
        <v>58</v>
      </c>
      <c r="P120" s="363"/>
      <c r="Q120" s="362" t="s">
        <v>59</v>
      </c>
      <c r="R120" s="363"/>
      <c r="S120" s="362" t="s">
        <v>60</v>
      </c>
      <c r="T120" s="363"/>
    </row>
    <row r="121" spans="1:20" ht="15" thickBot="1">
      <c r="A121" s="34"/>
      <c r="B121" s="34"/>
      <c r="C121" s="40" t="s">
        <v>61</v>
      </c>
      <c r="D121" s="41" t="str">
        <f>Tabulka_základní_část!B14</f>
        <v>Sokol Vodňany</v>
      </c>
      <c r="E121" s="41" t="str">
        <f>Tabulka_základní_část!B23</f>
        <v>SKB Český Krumlov "D"</v>
      </c>
      <c r="F121" s="42">
        <v>1</v>
      </c>
      <c r="G121" s="43"/>
      <c r="H121" s="43"/>
      <c r="I121" s="43">
        <v>2</v>
      </c>
      <c r="J121" s="43"/>
      <c r="K121" s="43"/>
      <c r="L121" s="43">
        <v>3</v>
      </c>
      <c r="M121" s="44"/>
      <c r="N121" s="45"/>
      <c r="O121" s="364"/>
      <c r="P121" s="365"/>
      <c r="Q121" s="364"/>
      <c r="R121" s="365"/>
      <c r="S121" s="364"/>
      <c r="T121" s="365"/>
    </row>
    <row r="122" spans="1:20" ht="15" thickTop="1">
      <c r="A122" s="34"/>
      <c r="B122" s="34"/>
      <c r="C122" s="47" t="s">
        <v>62</v>
      </c>
      <c r="D122" s="48" t="s">
        <v>121</v>
      </c>
      <c r="E122" s="48" t="s">
        <v>138</v>
      </c>
      <c r="F122" s="49">
        <v>21</v>
      </c>
      <c r="G122" s="50" t="s">
        <v>63</v>
      </c>
      <c r="H122" s="51">
        <v>2</v>
      </c>
      <c r="I122" s="49">
        <v>21</v>
      </c>
      <c r="J122" s="50" t="s">
        <v>63</v>
      </c>
      <c r="K122" s="51">
        <v>4</v>
      </c>
      <c r="L122" s="49"/>
      <c r="M122" s="50" t="s">
        <v>63</v>
      </c>
      <c r="N122" s="51"/>
      <c r="O122" s="52">
        <f>F122+I122+L122</f>
        <v>42</v>
      </c>
      <c r="P122" s="53">
        <f>H122+K122+N122</f>
        <v>6</v>
      </c>
      <c r="Q122" s="54">
        <f>IF(F122&gt;H122,1,0)+IF(I122&gt;K122,1,0)+IF(L122&gt;N122,1,0)</f>
        <v>2</v>
      </c>
      <c r="R122" s="55">
        <f>IF(H122&gt;F122,1,0)+IF(K122&gt;I122,1,0)+IF(N122&gt;L122,1,0)</f>
        <v>0</v>
      </c>
      <c r="S122" s="54">
        <f>IF(Q122&gt;R122,1,0)</f>
        <v>1</v>
      </c>
      <c r="T122" s="55">
        <f>IF(R122&gt;Q122,1,0)</f>
        <v>0</v>
      </c>
    </row>
    <row r="123" spans="1:20" ht="13.5">
      <c r="A123" s="34"/>
      <c r="B123" s="34"/>
      <c r="C123" s="56" t="s">
        <v>64</v>
      </c>
      <c r="D123" s="57" t="s">
        <v>122</v>
      </c>
      <c r="E123" s="57" t="s">
        <v>207</v>
      </c>
      <c r="F123" s="49">
        <v>21</v>
      </c>
      <c r="G123" s="49" t="s">
        <v>63</v>
      </c>
      <c r="H123" s="51">
        <v>6</v>
      </c>
      <c r="I123" s="49">
        <v>21</v>
      </c>
      <c r="J123" s="49" t="s">
        <v>63</v>
      </c>
      <c r="K123" s="51">
        <v>3</v>
      </c>
      <c r="L123" s="49"/>
      <c r="M123" s="49" t="s">
        <v>63</v>
      </c>
      <c r="N123" s="51"/>
      <c r="O123" s="52">
        <f>F123+I123+L123</f>
        <v>42</v>
      </c>
      <c r="P123" s="53">
        <f>H123+K123+N123</f>
        <v>9</v>
      </c>
      <c r="Q123" s="54">
        <f>IF(F123&gt;H123,1,0)+IF(I123&gt;K123,1,0)+IF(L123&gt;N123,1,0)</f>
        <v>2</v>
      </c>
      <c r="R123" s="55">
        <f>IF(H123&gt;F123,1,0)+IF(K123&gt;I123,1,0)+IF(N123&gt;L123,1,0)</f>
        <v>0</v>
      </c>
      <c r="S123" s="54">
        <f>IF(Q123&gt;R123,1,0)</f>
        <v>1</v>
      </c>
      <c r="T123" s="55">
        <f>IF(R123&gt;Q123,1,0)</f>
        <v>0</v>
      </c>
    </row>
    <row r="124" spans="1:20" ht="13.5">
      <c r="A124" s="34"/>
      <c r="B124" s="34"/>
      <c r="C124" s="56" t="s">
        <v>65</v>
      </c>
      <c r="D124" s="57" t="s">
        <v>123</v>
      </c>
      <c r="E124" s="57" t="s">
        <v>160</v>
      </c>
      <c r="F124" s="49">
        <v>21</v>
      </c>
      <c r="G124" s="49" t="s">
        <v>63</v>
      </c>
      <c r="H124" s="51">
        <v>8</v>
      </c>
      <c r="I124" s="49">
        <v>21</v>
      </c>
      <c r="J124" s="49" t="s">
        <v>63</v>
      </c>
      <c r="K124" s="51">
        <v>17</v>
      </c>
      <c r="L124" s="49"/>
      <c r="M124" s="49" t="s">
        <v>63</v>
      </c>
      <c r="N124" s="51"/>
      <c r="O124" s="52">
        <f>F124+I124+L124</f>
        <v>42</v>
      </c>
      <c r="P124" s="53">
        <f>H124+K124+N124</f>
        <v>25</v>
      </c>
      <c r="Q124" s="54">
        <f>IF(F124&gt;H124,1,0)+IF(I124&gt;K124,1,0)+IF(L124&gt;N124,1,0)</f>
        <v>2</v>
      </c>
      <c r="R124" s="55">
        <f>IF(H124&gt;F124,1,0)+IF(K124&gt;I124,1,0)+IF(N124&gt;L124,1,0)</f>
        <v>0</v>
      </c>
      <c r="S124" s="54">
        <f>IF(Q124&gt;R124,1,0)</f>
        <v>1</v>
      </c>
      <c r="T124" s="55">
        <f>IF(R124&gt;Q124,1,0)</f>
        <v>0</v>
      </c>
    </row>
    <row r="125" spans="1:20" ht="13.5">
      <c r="A125" s="34"/>
      <c r="B125" s="34"/>
      <c r="C125" s="56" t="s">
        <v>66</v>
      </c>
      <c r="D125" s="57" t="s">
        <v>222</v>
      </c>
      <c r="E125" s="57" t="s">
        <v>137</v>
      </c>
      <c r="F125" s="49">
        <v>21</v>
      </c>
      <c r="G125" s="49" t="s">
        <v>63</v>
      </c>
      <c r="H125" s="51">
        <v>19</v>
      </c>
      <c r="I125" s="49">
        <v>5</v>
      </c>
      <c r="J125" s="49" t="s">
        <v>63</v>
      </c>
      <c r="K125" s="51">
        <v>21</v>
      </c>
      <c r="L125" s="49">
        <v>16</v>
      </c>
      <c r="M125" s="49" t="s">
        <v>63</v>
      </c>
      <c r="N125" s="51">
        <v>21</v>
      </c>
      <c r="O125" s="52">
        <f>F125+I125+L125</f>
        <v>42</v>
      </c>
      <c r="P125" s="53">
        <f>H125+K125+N125</f>
        <v>61</v>
      </c>
      <c r="Q125" s="54">
        <f>IF(F125&gt;H125,1,0)+IF(I125&gt;K125,1,0)+IF(L125&gt;N125,1,0)</f>
        <v>1</v>
      </c>
      <c r="R125" s="55">
        <f>IF(H125&gt;F125,1,0)+IF(K125&gt;I125,1,0)+IF(N125&gt;L125,1,0)</f>
        <v>2</v>
      </c>
      <c r="S125" s="54">
        <f>IF(Q125&gt;R125,1,0)</f>
        <v>0</v>
      </c>
      <c r="T125" s="55">
        <f>IF(R125&gt;Q125,1,0)</f>
        <v>1</v>
      </c>
    </row>
    <row r="126" spans="1:20" ht="15" thickBot="1">
      <c r="A126" s="34"/>
      <c r="B126" s="34"/>
      <c r="C126" s="58" t="s">
        <v>67</v>
      </c>
      <c r="D126" s="59" t="s">
        <v>223</v>
      </c>
      <c r="E126" s="59" t="s">
        <v>224</v>
      </c>
      <c r="F126" s="60">
        <v>21</v>
      </c>
      <c r="G126" s="60" t="s">
        <v>63</v>
      </c>
      <c r="H126" s="61">
        <v>7</v>
      </c>
      <c r="I126" s="60">
        <v>21</v>
      </c>
      <c r="J126" s="60" t="s">
        <v>63</v>
      </c>
      <c r="K126" s="61">
        <v>4</v>
      </c>
      <c r="L126" s="60"/>
      <c r="M126" s="60" t="s">
        <v>63</v>
      </c>
      <c r="N126" s="61"/>
      <c r="O126" s="62">
        <f>F126+I126+L126</f>
        <v>42</v>
      </c>
      <c r="P126" s="63">
        <f>H126+K126+N126</f>
        <v>11</v>
      </c>
      <c r="Q126" s="64">
        <f>IF(F126&gt;H126,1,0)+IF(I126&gt;K126,1,0)+IF(L126&gt;N126,1,0)</f>
        <v>2</v>
      </c>
      <c r="R126" s="65">
        <f>IF(H126&gt;F126,1,0)+IF(K126&gt;I126,1,0)+IF(N126&gt;L126,1,0)</f>
        <v>0</v>
      </c>
      <c r="S126" s="64">
        <f>IF(Q126&gt;R126,1,0)</f>
        <v>1</v>
      </c>
      <c r="T126" s="65">
        <f>IF(R126&gt;Q126,1,0)</f>
        <v>0</v>
      </c>
    </row>
    <row r="127" spans="1:20" ht="15" thickTop="1">
      <c r="A127" s="34"/>
      <c r="B127" s="34"/>
      <c r="C127" s="66" t="s">
        <v>68</v>
      </c>
      <c r="D127" s="67">
        <f>IF(S127+T127=0,0,IF(S127=T127,2,IF(S127&gt;T127,3,1)))</f>
        <v>3</v>
      </c>
      <c r="E127" s="67">
        <f>IF(S127+T127=0,0,IF(S127=T127,2,IF(T127&gt;S127,3,1)))</f>
        <v>1</v>
      </c>
      <c r="F127" s="68"/>
      <c r="G127" s="69"/>
      <c r="H127" s="69"/>
      <c r="I127" s="69"/>
      <c r="J127" s="69"/>
      <c r="K127" s="69"/>
      <c r="L127" s="69"/>
      <c r="M127" s="69"/>
      <c r="N127" s="70"/>
      <c r="O127" s="71">
        <f aca="true" t="shared" si="11" ref="O127:T127">SUM(O122:O126)</f>
        <v>210</v>
      </c>
      <c r="P127" s="72">
        <f t="shared" si="11"/>
        <v>112</v>
      </c>
      <c r="Q127" s="72">
        <f t="shared" si="11"/>
        <v>9</v>
      </c>
      <c r="R127" s="72">
        <f t="shared" si="11"/>
        <v>2</v>
      </c>
      <c r="S127" s="72">
        <f t="shared" si="11"/>
        <v>4</v>
      </c>
      <c r="T127" s="72">
        <f t="shared" si="11"/>
        <v>1</v>
      </c>
    </row>
    <row r="128" spans="1:20" ht="13.5">
      <c r="A128" s="73"/>
      <c r="B128" s="73"/>
      <c r="C128" s="74" t="s">
        <v>69</v>
      </c>
      <c r="D128" s="367" t="str">
        <f>IF(D127+E127=0,0,IF(D127=E127,E120,IF(D127&gt;E127,D121,E121)))</f>
        <v>Sokol Vodňany</v>
      </c>
      <c r="E128" s="368"/>
      <c r="F128" s="75"/>
      <c r="G128" s="75"/>
      <c r="H128" s="75"/>
      <c r="I128" s="75"/>
      <c r="J128" s="75"/>
      <c r="K128" s="75"/>
      <c r="L128" s="75"/>
      <c r="M128" s="75"/>
      <c r="N128" s="75"/>
      <c r="O128" s="76"/>
      <c r="P128" s="77"/>
      <c r="Q128" s="77"/>
      <c r="R128" s="77"/>
      <c r="S128" s="77"/>
      <c r="T128" s="77"/>
    </row>
    <row r="129" spans="1:14" ht="12.75">
      <c r="A129" s="80"/>
      <c r="B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</row>
    <row r="130" spans="1:20" ht="13.5">
      <c r="A130" s="36"/>
      <c r="B130" s="36"/>
      <c r="C130" s="37"/>
      <c r="D130" s="38"/>
      <c r="E130" s="39" t="s">
        <v>56</v>
      </c>
      <c r="F130" s="359" t="s">
        <v>57</v>
      </c>
      <c r="G130" s="360"/>
      <c r="H130" s="360"/>
      <c r="I130" s="360"/>
      <c r="J130" s="360"/>
      <c r="K130" s="360"/>
      <c r="L130" s="360"/>
      <c r="M130" s="360"/>
      <c r="N130" s="361"/>
      <c r="O130" s="362" t="s">
        <v>58</v>
      </c>
      <c r="P130" s="363"/>
      <c r="Q130" s="362" t="s">
        <v>59</v>
      </c>
      <c r="R130" s="363"/>
      <c r="S130" s="362" t="s">
        <v>60</v>
      </c>
      <c r="T130" s="363"/>
    </row>
    <row r="131" spans="1:20" ht="15" thickBot="1">
      <c r="A131" s="34"/>
      <c r="B131" s="34"/>
      <c r="C131" s="40" t="s">
        <v>61</v>
      </c>
      <c r="D131" s="41" t="str">
        <f>Tabulka_základní_část!B17</f>
        <v>SK Dobrá Voda</v>
      </c>
      <c r="E131" s="41" t="str">
        <f>Tabulka_základní_část!B20</f>
        <v>Sokol České Budějovice "B"</v>
      </c>
      <c r="F131" s="42">
        <v>1</v>
      </c>
      <c r="G131" s="43"/>
      <c r="H131" s="43"/>
      <c r="I131" s="43">
        <v>2</v>
      </c>
      <c r="J131" s="43"/>
      <c r="K131" s="43"/>
      <c r="L131" s="43">
        <v>3</v>
      </c>
      <c r="M131" s="44"/>
      <c r="N131" s="45"/>
      <c r="O131" s="364"/>
      <c r="P131" s="365"/>
      <c r="Q131" s="364"/>
      <c r="R131" s="365"/>
      <c r="S131" s="364"/>
      <c r="T131" s="365"/>
    </row>
    <row r="132" spans="1:20" ht="15" thickTop="1">
      <c r="A132" s="34"/>
      <c r="B132" s="34"/>
      <c r="C132" s="47" t="s">
        <v>62</v>
      </c>
      <c r="D132" s="48" t="s">
        <v>126</v>
      </c>
      <c r="E132" s="48" t="s">
        <v>133</v>
      </c>
      <c r="F132" s="49">
        <v>21</v>
      </c>
      <c r="G132" s="50" t="s">
        <v>63</v>
      </c>
      <c r="H132" s="51">
        <v>8</v>
      </c>
      <c r="I132" s="49">
        <v>21</v>
      </c>
      <c r="J132" s="50" t="s">
        <v>63</v>
      </c>
      <c r="K132" s="51">
        <v>8</v>
      </c>
      <c r="L132" s="49"/>
      <c r="M132" s="50" t="s">
        <v>63</v>
      </c>
      <c r="N132" s="51"/>
      <c r="O132" s="52">
        <f>F132+I132+L132</f>
        <v>42</v>
      </c>
      <c r="P132" s="53">
        <f>H132+K132+N132</f>
        <v>16</v>
      </c>
      <c r="Q132" s="54">
        <f>IF(F132&gt;H132,1,0)+IF(I132&gt;K132,1,0)+IF(L132&gt;N132,1,0)</f>
        <v>2</v>
      </c>
      <c r="R132" s="55">
        <f>IF(H132&gt;F132,1,0)+IF(K132&gt;I132,1,0)+IF(N132&gt;L132,1,0)</f>
        <v>0</v>
      </c>
      <c r="S132" s="54">
        <f>IF(Q132&gt;R132,1,0)</f>
        <v>1</v>
      </c>
      <c r="T132" s="55">
        <f>IF(R132&gt;Q132,1,0)</f>
        <v>0</v>
      </c>
    </row>
    <row r="133" spans="1:20" ht="13.5">
      <c r="A133" s="34"/>
      <c r="B133" s="34"/>
      <c r="C133" s="56" t="s">
        <v>64</v>
      </c>
      <c r="D133" s="57" t="s">
        <v>127</v>
      </c>
      <c r="E133" s="57" t="s">
        <v>202</v>
      </c>
      <c r="F133" s="49">
        <v>7</v>
      </c>
      <c r="G133" s="49" t="s">
        <v>63</v>
      </c>
      <c r="H133" s="51">
        <v>21</v>
      </c>
      <c r="I133" s="49">
        <v>16</v>
      </c>
      <c r="J133" s="49" t="s">
        <v>63</v>
      </c>
      <c r="K133" s="51">
        <v>21</v>
      </c>
      <c r="L133" s="49"/>
      <c r="M133" s="49" t="s">
        <v>63</v>
      </c>
      <c r="N133" s="51"/>
      <c r="O133" s="52">
        <f>F133+I133+L133</f>
        <v>23</v>
      </c>
      <c r="P133" s="53">
        <f>H133+K133+N133</f>
        <v>42</v>
      </c>
      <c r="Q133" s="54">
        <f>IF(F133&gt;H133,1,0)+IF(I133&gt;K133,1,0)+IF(L133&gt;N133,1,0)</f>
        <v>0</v>
      </c>
      <c r="R133" s="55">
        <f>IF(H133&gt;F133,1,0)+IF(K133&gt;I133,1,0)+IF(N133&gt;L133,1,0)</f>
        <v>2</v>
      </c>
      <c r="S133" s="54">
        <f>IF(Q133&gt;R133,1,0)</f>
        <v>0</v>
      </c>
      <c r="T133" s="55">
        <f>IF(R133&gt;Q133,1,0)</f>
        <v>1</v>
      </c>
    </row>
    <row r="134" spans="1:20" ht="13.5">
      <c r="A134" s="34"/>
      <c r="B134" s="34"/>
      <c r="C134" s="56" t="s">
        <v>65</v>
      </c>
      <c r="D134" s="57" t="s">
        <v>128</v>
      </c>
      <c r="E134" s="57" t="s">
        <v>131</v>
      </c>
      <c r="F134" s="49">
        <v>21</v>
      </c>
      <c r="G134" s="49" t="s">
        <v>63</v>
      </c>
      <c r="H134" s="51">
        <v>6</v>
      </c>
      <c r="I134" s="49">
        <v>21</v>
      </c>
      <c r="J134" s="49" t="s">
        <v>63</v>
      </c>
      <c r="K134" s="51">
        <v>5</v>
      </c>
      <c r="L134" s="49"/>
      <c r="M134" s="49" t="s">
        <v>63</v>
      </c>
      <c r="N134" s="51"/>
      <c r="O134" s="52">
        <f>F134+I134+L134</f>
        <v>42</v>
      </c>
      <c r="P134" s="53">
        <f>H134+K134+N134</f>
        <v>11</v>
      </c>
      <c r="Q134" s="54">
        <f>IF(F134&gt;H134,1,0)+IF(I134&gt;K134,1,0)+IF(L134&gt;N134,1,0)</f>
        <v>2</v>
      </c>
      <c r="R134" s="55">
        <f>IF(H134&gt;F134,1,0)+IF(K134&gt;I134,1,0)+IF(N134&gt;L134,1,0)</f>
        <v>0</v>
      </c>
      <c r="S134" s="54">
        <f>IF(Q134&gt;R134,1,0)</f>
        <v>1</v>
      </c>
      <c r="T134" s="55">
        <f>IF(R134&gt;Q134,1,0)</f>
        <v>0</v>
      </c>
    </row>
    <row r="135" spans="1:20" ht="13.5">
      <c r="A135" s="34"/>
      <c r="B135" s="34"/>
      <c r="C135" s="56" t="s">
        <v>66</v>
      </c>
      <c r="D135" s="57" t="s">
        <v>129</v>
      </c>
      <c r="E135" s="57" t="s">
        <v>134</v>
      </c>
      <c r="F135" s="49">
        <v>21</v>
      </c>
      <c r="G135" s="49" t="s">
        <v>63</v>
      </c>
      <c r="H135" s="51">
        <v>6</v>
      </c>
      <c r="I135" s="49">
        <v>21</v>
      </c>
      <c r="J135" s="49" t="s">
        <v>63</v>
      </c>
      <c r="K135" s="51">
        <v>6</v>
      </c>
      <c r="L135" s="49"/>
      <c r="M135" s="49" t="s">
        <v>63</v>
      </c>
      <c r="N135" s="51"/>
      <c r="O135" s="52">
        <f>F135+I135+L135</f>
        <v>42</v>
      </c>
      <c r="P135" s="53">
        <f>H135+K135+N135</f>
        <v>12</v>
      </c>
      <c r="Q135" s="54">
        <f>IF(F135&gt;H135,1,0)+IF(I135&gt;K135,1,0)+IF(L135&gt;N135,1,0)</f>
        <v>2</v>
      </c>
      <c r="R135" s="55">
        <f>IF(H135&gt;F135,1,0)+IF(K135&gt;I135,1,0)+IF(N135&gt;L135,1,0)</f>
        <v>0</v>
      </c>
      <c r="S135" s="54">
        <f>IF(Q135&gt;R135,1,0)</f>
        <v>1</v>
      </c>
      <c r="T135" s="55">
        <f>IF(R135&gt;Q135,1,0)</f>
        <v>0</v>
      </c>
    </row>
    <row r="136" spans="1:20" ht="15" thickBot="1">
      <c r="A136" s="34"/>
      <c r="B136" s="34"/>
      <c r="C136" s="58" t="s">
        <v>67</v>
      </c>
      <c r="D136" s="59" t="s">
        <v>198</v>
      </c>
      <c r="E136" s="59" t="s">
        <v>204</v>
      </c>
      <c r="F136" s="60">
        <v>21</v>
      </c>
      <c r="G136" s="60" t="s">
        <v>63</v>
      </c>
      <c r="H136" s="61">
        <v>10</v>
      </c>
      <c r="I136" s="60">
        <v>21</v>
      </c>
      <c r="J136" s="60" t="s">
        <v>63</v>
      </c>
      <c r="K136" s="61">
        <v>19</v>
      </c>
      <c r="L136" s="60"/>
      <c r="M136" s="60" t="s">
        <v>63</v>
      </c>
      <c r="N136" s="61"/>
      <c r="O136" s="62">
        <f>F136+I136+L136</f>
        <v>42</v>
      </c>
      <c r="P136" s="63">
        <f>H136+K136+N136</f>
        <v>29</v>
      </c>
      <c r="Q136" s="64">
        <f>IF(F136&gt;H136,1,0)+IF(I136&gt;K136,1,0)+IF(L136&gt;N136,1,0)</f>
        <v>2</v>
      </c>
      <c r="R136" s="65">
        <f>IF(H136&gt;F136,1,0)+IF(K136&gt;I136,1,0)+IF(N136&gt;L136,1,0)</f>
        <v>0</v>
      </c>
      <c r="S136" s="64">
        <f>IF(Q136&gt;R136,1,0)</f>
        <v>1</v>
      </c>
      <c r="T136" s="65">
        <f>IF(R136&gt;Q136,1,0)</f>
        <v>0</v>
      </c>
    </row>
    <row r="137" spans="1:20" ht="15" thickTop="1">
      <c r="A137" s="34"/>
      <c r="B137" s="34"/>
      <c r="C137" s="66" t="s">
        <v>68</v>
      </c>
      <c r="D137" s="67">
        <f>IF(S137+T137=0,0,IF(S137=T137,2,IF(S137&gt;T137,3,1)))</f>
        <v>3</v>
      </c>
      <c r="E137" s="67">
        <f>IF(S137+T137=0,0,IF(S137=T137,2,IF(T137&gt;S137,3,1)))</f>
        <v>1</v>
      </c>
      <c r="F137" s="68"/>
      <c r="G137" s="69"/>
      <c r="H137" s="69"/>
      <c r="I137" s="69"/>
      <c r="J137" s="69"/>
      <c r="K137" s="69"/>
      <c r="L137" s="69"/>
      <c r="M137" s="69"/>
      <c r="N137" s="70"/>
      <c r="O137" s="71">
        <f aca="true" t="shared" si="12" ref="O137:T137">SUM(O132:O136)</f>
        <v>191</v>
      </c>
      <c r="P137" s="72">
        <f t="shared" si="12"/>
        <v>110</v>
      </c>
      <c r="Q137" s="72">
        <f t="shared" si="12"/>
        <v>8</v>
      </c>
      <c r="R137" s="72">
        <f t="shared" si="12"/>
        <v>2</v>
      </c>
      <c r="S137" s="72">
        <f t="shared" si="12"/>
        <v>4</v>
      </c>
      <c r="T137" s="72">
        <f t="shared" si="12"/>
        <v>1</v>
      </c>
    </row>
    <row r="138" spans="1:20" ht="13.5">
      <c r="A138" s="73"/>
      <c r="B138" s="73"/>
      <c r="C138" s="74" t="s">
        <v>69</v>
      </c>
      <c r="D138" s="367" t="str">
        <f>IF(D137+E137=0,0,IF(D137=E137,E130,IF(D137&gt;E137,D131,E131)))</f>
        <v>SK Dobrá Voda</v>
      </c>
      <c r="E138" s="368"/>
      <c r="F138" s="75"/>
      <c r="G138" s="75"/>
      <c r="H138" s="75"/>
      <c r="I138" s="75"/>
      <c r="J138" s="75"/>
      <c r="K138" s="75"/>
      <c r="L138" s="75"/>
      <c r="M138" s="75"/>
      <c r="N138" s="75"/>
      <c r="O138" s="76"/>
      <c r="P138" s="77"/>
      <c r="Q138" s="77"/>
      <c r="R138" s="77"/>
      <c r="S138" s="77"/>
      <c r="T138" s="77"/>
    </row>
    <row r="139" spans="1:20" ht="13.5">
      <c r="A139" s="73"/>
      <c r="B139" s="73"/>
      <c r="C139" s="79"/>
      <c r="D139" s="90"/>
      <c r="E139" s="90"/>
      <c r="F139" s="75"/>
      <c r="G139" s="75"/>
      <c r="H139" s="75"/>
      <c r="I139" s="75"/>
      <c r="J139" s="75"/>
      <c r="K139" s="75"/>
      <c r="L139" s="75"/>
      <c r="M139" s="75"/>
      <c r="N139" s="75"/>
      <c r="O139" s="76"/>
      <c r="P139" s="77"/>
      <c r="Q139" s="77"/>
      <c r="R139" s="77"/>
      <c r="S139" s="77"/>
      <c r="T139" s="77"/>
    </row>
    <row r="140" spans="1:22" ht="13.5">
      <c r="A140" s="369"/>
      <c r="B140" s="369"/>
      <c r="C140" s="87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9"/>
      <c r="P140" s="89"/>
      <c r="Q140" s="89"/>
      <c r="R140" s="89"/>
      <c r="S140" s="89"/>
      <c r="T140" s="89"/>
      <c r="V140" s="9"/>
    </row>
  </sheetData>
  <sheetProtection/>
  <mergeCells count="71">
    <mergeCell ref="A140:B140"/>
    <mergeCell ref="D128:E128"/>
    <mergeCell ref="F130:N130"/>
    <mergeCell ref="O130:P131"/>
    <mergeCell ref="Q130:R131"/>
    <mergeCell ref="S130:T131"/>
    <mergeCell ref="D138:E138"/>
    <mergeCell ref="F110:N110"/>
    <mergeCell ref="O110:P111"/>
    <mergeCell ref="Q110:R111"/>
    <mergeCell ref="S110:T111"/>
    <mergeCell ref="D118:E118"/>
    <mergeCell ref="F120:N120"/>
    <mergeCell ref="O120:P121"/>
    <mergeCell ref="Q120:R121"/>
    <mergeCell ref="S120:T121"/>
    <mergeCell ref="A98:B98"/>
    <mergeCell ref="F100:N100"/>
    <mergeCell ref="O100:P101"/>
    <mergeCell ref="Q100:R101"/>
    <mergeCell ref="S100:T101"/>
    <mergeCell ref="D108:E108"/>
    <mergeCell ref="D86:E86"/>
    <mergeCell ref="F88:N88"/>
    <mergeCell ref="O88:P89"/>
    <mergeCell ref="Q88:R89"/>
    <mergeCell ref="S88:T89"/>
    <mergeCell ref="D96:E96"/>
    <mergeCell ref="F68:N68"/>
    <mergeCell ref="O68:P69"/>
    <mergeCell ref="Q68:R69"/>
    <mergeCell ref="S68:T69"/>
    <mergeCell ref="D76:E76"/>
    <mergeCell ref="F78:N78"/>
    <mergeCell ref="O78:P79"/>
    <mergeCell ref="Q78:R79"/>
    <mergeCell ref="S78:T79"/>
    <mergeCell ref="A56:B56"/>
    <mergeCell ref="F58:N58"/>
    <mergeCell ref="O58:P59"/>
    <mergeCell ref="Q58:R59"/>
    <mergeCell ref="S58:T59"/>
    <mergeCell ref="D66:E66"/>
    <mergeCell ref="D44:E44"/>
    <mergeCell ref="F46:N46"/>
    <mergeCell ref="O46:P47"/>
    <mergeCell ref="Q46:R47"/>
    <mergeCell ref="S46:T47"/>
    <mergeCell ref="D54:E54"/>
    <mergeCell ref="F26:N26"/>
    <mergeCell ref="O26:P27"/>
    <mergeCell ref="Q26:R27"/>
    <mergeCell ref="S26:T27"/>
    <mergeCell ref="D34:E34"/>
    <mergeCell ref="F36:N36"/>
    <mergeCell ref="O36:P37"/>
    <mergeCell ref="Q36:R37"/>
    <mergeCell ref="S36:T37"/>
    <mergeCell ref="D24:E24"/>
    <mergeCell ref="A1:T1"/>
    <mergeCell ref="A4:B4"/>
    <mergeCell ref="C4:E4"/>
    <mergeCell ref="F6:N6"/>
    <mergeCell ref="O6:P7"/>
    <mergeCell ref="Q6:R7"/>
    <mergeCell ref="S6:T7"/>
    <mergeCell ref="D14:E14"/>
    <mergeCell ref="F16:N16"/>
    <mergeCell ref="O16:P17"/>
    <mergeCell ref="Q16:R17"/>
    <mergeCell ref="S16:T17"/>
  </mergeCells>
  <printOptions/>
  <pageMargins left="0" right="0" top="0.7874015748031497" bottom="0.7874015748031497" header="0.31496062992125984" footer="0.31496062992125984"/>
  <pageSetup fitToHeight="0" fitToWidth="1" horizontalDpi="600" verticalDpi="600" orientation="landscape" paperSize="9" scale="85"/>
  <ignoredErrors>
    <ignoredError sqref="D7:E7 D13:E17 D23:E27 D33:E47 D53:E59 D75:E79 D65:E69 D85:E89 D137:E139 D127:E131 D107:E111 D117:E121 D95:E10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5" sqref="D15"/>
    </sheetView>
  </sheetViews>
  <sheetFormatPr defaultColWidth="8.8515625" defaultRowHeight="12.75"/>
  <cols>
    <col min="1" max="1" width="3.28125" style="83" customWidth="1"/>
    <col min="2" max="2" width="6.140625" style="83" customWidth="1"/>
    <col min="3" max="3" width="17.421875" style="0" customWidth="1"/>
    <col min="4" max="5" width="29.421875" style="0" customWidth="1"/>
    <col min="6" max="6" width="4.7109375" style="0" customWidth="1"/>
    <col min="7" max="7" width="1.7109375" style="0" customWidth="1"/>
    <col min="8" max="9" width="4.7109375" style="0" customWidth="1"/>
    <col min="10" max="10" width="1.7109375" style="0" customWidth="1"/>
    <col min="11" max="11" width="4.7109375" style="0" customWidth="1"/>
    <col min="12" max="12" width="4.28125" style="0" customWidth="1"/>
    <col min="13" max="13" width="1.7109375" style="0" customWidth="1"/>
    <col min="14" max="14" width="4.28125" style="0" customWidth="1"/>
    <col min="15" max="16" width="6.421875" style="0" customWidth="1"/>
    <col min="17" max="17" width="4.140625" style="0" customWidth="1"/>
    <col min="18" max="18" width="5.140625" style="0" customWidth="1"/>
    <col min="19" max="19" width="5.421875" style="0" customWidth="1"/>
    <col min="20" max="20" width="4.00390625" style="0" customWidth="1"/>
    <col min="21" max="21" width="6.421875" style="0" customWidth="1"/>
    <col min="22" max="22" width="6.8515625" style="0" customWidth="1"/>
    <col min="23" max="220" width="8.8515625" style="0" customWidth="1"/>
    <col min="221" max="221" width="3.28125" style="0" customWidth="1"/>
    <col min="222" max="222" width="6.140625" style="0" customWidth="1"/>
    <col min="223" max="223" width="17.421875" style="0" customWidth="1"/>
    <col min="224" max="225" width="29.421875" style="0" customWidth="1"/>
    <col min="226" max="226" width="4.7109375" style="0" customWidth="1"/>
    <col min="227" max="227" width="1.7109375" style="0" customWidth="1"/>
    <col min="228" max="229" width="4.7109375" style="0" customWidth="1"/>
    <col min="230" max="230" width="1.7109375" style="0" customWidth="1"/>
    <col min="231" max="231" width="4.7109375" style="0" customWidth="1"/>
    <col min="232" max="232" width="4.28125" style="0" customWidth="1"/>
    <col min="233" max="233" width="1.7109375" style="0" customWidth="1"/>
    <col min="234" max="234" width="4.28125" style="0" customWidth="1"/>
    <col min="235" max="236" width="6.421875" style="0" customWidth="1"/>
    <col min="237" max="237" width="4.140625" style="0" customWidth="1"/>
    <col min="238" max="238" width="5.140625" style="0" customWidth="1"/>
    <col min="239" max="239" width="5.421875" style="0" customWidth="1"/>
    <col min="240" max="240" width="4.00390625" style="0" customWidth="1"/>
    <col min="241" max="241" width="6.421875" style="0" customWidth="1"/>
    <col min="242" max="242" width="6.8515625" style="0" customWidth="1"/>
  </cols>
  <sheetData>
    <row r="1" spans="1:20" ht="48" customHeight="1" thickBot="1">
      <c r="A1" s="355" t="s">
        <v>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7"/>
    </row>
    <row r="2" spans="1:20" ht="5.25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5" ht="13.5">
      <c r="A4" s="358" t="s">
        <v>100</v>
      </c>
      <c r="B4" s="358"/>
      <c r="C4" s="370">
        <v>43904</v>
      </c>
      <c r="D4" s="366"/>
      <c r="E4" s="366"/>
    </row>
    <row r="5" spans="1:4" ht="13.5">
      <c r="A5" s="34"/>
      <c r="B5" s="34"/>
      <c r="C5" s="35" t="s">
        <v>54</v>
      </c>
      <c r="D5" s="35"/>
    </row>
    <row r="6" spans="1:22" s="37" customFormat="1" ht="13.5">
      <c r="A6" s="36"/>
      <c r="B6" s="36"/>
      <c r="D6" s="38"/>
      <c r="E6" s="39" t="s">
        <v>56</v>
      </c>
      <c r="F6" s="359" t="s">
        <v>57</v>
      </c>
      <c r="G6" s="360"/>
      <c r="H6" s="360"/>
      <c r="I6" s="360"/>
      <c r="J6" s="360"/>
      <c r="K6" s="360"/>
      <c r="L6" s="360"/>
      <c r="M6" s="360"/>
      <c r="N6" s="361"/>
      <c r="O6" s="362" t="s">
        <v>58</v>
      </c>
      <c r="P6" s="363"/>
      <c r="Q6" s="362" t="s">
        <v>59</v>
      </c>
      <c r="R6" s="363"/>
      <c r="S6" s="362" t="s">
        <v>60</v>
      </c>
      <c r="T6" s="363"/>
      <c r="U6"/>
      <c r="V6"/>
    </row>
    <row r="7" spans="1:22" s="46" customFormat="1" ht="15" thickBot="1">
      <c r="A7" s="34"/>
      <c r="B7" s="34" t="s">
        <v>101</v>
      </c>
      <c r="C7" s="40" t="s">
        <v>61</v>
      </c>
      <c r="D7" s="41"/>
      <c r="E7" s="41"/>
      <c r="F7" s="42">
        <v>1</v>
      </c>
      <c r="G7" s="43"/>
      <c r="H7" s="43"/>
      <c r="I7" s="43">
        <v>2</v>
      </c>
      <c r="J7" s="43"/>
      <c r="K7" s="43"/>
      <c r="L7" s="43">
        <v>3</v>
      </c>
      <c r="M7" s="44"/>
      <c r="N7" s="45"/>
      <c r="O7" s="364"/>
      <c r="P7" s="365"/>
      <c r="Q7" s="364"/>
      <c r="R7" s="365"/>
      <c r="S7" s="364"/>
      <c r="T7" s="365"/>
      <c r="U7"/>
      <c r="V7"/>
    </row>
    <row r="8" spans="1:22" s="37" customFormat="1" ht="15" thickTop="1">
      <c r="A8" s="34"/>
      <c r="B8" s="34"/>
      <c r="C8" s="47" t="s">
        <v>62</v>
      </c>
      <c r="D8" s="48"/>
      <c r="E8" s="48"/>
      <c r="F8" s="49"/>
      <c r="G8" s="50" t="s">
        <v>63</v>
      </c>
      <c r="H8" s="51"/>
      <c r="I8" s="49"/>
      <c r="J8" s="50" t="s">
        <v>63</v>
      </c>
      <c r="K8" s="51"/>
      <c r="L8" s="49"/>
      <c r="M8" s="50" t="s">
        <v>63</v>
      </c>
      <c r="N8" s="51"/>
      <c r="O8" s="52">
        <f>F8+I8+L8</f>
        <v>0</v>
      </c>
      <c r="P8" s="53">
        <f>H8+K8+N8</f>
        <v>0</v>
      </c>
      <c r="Q8" s="54">
        <f>IF(F8&gt;H8,1,0)+IF(I8&gt;K8,1,0)+IF(L8&gt;N8,1,0)</f>
        <v>0</v>
      </c>
      <c r="R8" s="55">
        <f>IF(H8&gt;F8,1,0)+IF(K8&gt;I8,1,0)+IF(N8&gt;L8,1,0)</f>
        <v>0</v>
      </c>
      <c r="S8" s="54">
        <f>IF(Q8&gt;R8,1,0)</f>
        <v>0</v>
      </c>
      <c r="T8" s="55">
        <f>IF(R8&gt;Q8,1,0)</f>
        <v>0</v>
      </c>
      <c r="U8"/>
      <c r="V8"/>
    </row>
    <row r="9" spans="1:22" s="37" customFormat="1" ht="13.5">
      <c r="A9" s="34"/>
      <c r="B9" s="34"/>
      <c r="C9" s="56" t="s">
        <v>64</v>
      </c>
      <c r="D9" s="57"/>
      <c r="E9" s="57"/>
      <c r="F9" s="49"/>
      <c r="G9" s="49" t="s">
        <v>63</v>
      </c>
      <c r="H9" s="51"/>
      <c r="I9" s="49"/>
      <c r="J9" s="49" t="s">
        <v>63</v>
      </c>
      <c r="K9" s="51"/>
      <c r="L9" s="49"/>
      <c r="M9" s="49" t="s">
        <v>63</v>
      </c>
      <c r="N9" s="51"/>
      <c r="O9" s="52">
        <f>F9+I9+L9</f>
        <v>0</v>
      </c>
      <c r="P9" s="53">
        <f>H9+K9+N9</f>
        <v>0</v>
      </c>
      <c r="Q9" s="54">
        <f>IF(F9&gt;H9,1,0)+IF(I9&gt;K9,1,0)+IF(L9&gt;N9,1,0)</f>
        <v>0</v>
      </c>
      <c r="R9" s="55">
        <f>IF(H9&gt;F9,1,0)+IF(K9&gt;I9,1,0)+IF(N9&gt;L9,1,0)</f>
        <v>0</v>
      </c>
      <c r="S9" s="54">
        <f>IF(Q9&gt;R9,1,0)</f>
        <v>0</v>
      </c>
      <c r="T9" s="55">
        <f>IF(R9&gt;Q9,1,0)</f>
        <v>0</v>
      </c>
      <c r="U9"/>
      <c r="V9"/>
    </row>
    <row r="10" spans="1:22" s="37" customFormat="1" ht="13.5">
      <c r="A10" s="34"/>
      <c r="B10" s="34"/>
      <c r="C10" s="56" t="s">
        <v>65</v>
      </c>
      <c r="D10" s="57"/>
      <c r="E10" s="48"/>
      <c r="F10" s="49"/>
      <c r="G10" s="49" t="s">
        <v>63</v>
      </c>
      <c r="H10" s="51"/>
      <c r="I10" s="49"/>
      <c r="J10" s="49" t="s">
        <v>63</v>
      </c>
      <c r="K10" s="51"/>
      <c r="L10" s="49"/>
      <c r="M10" s="49" t="s">
        <v>63</v>
      </c>
      <c r="N10" s="51"/>
      <c r="O10" s="52">
        <f>F10+I10+L10</f>
        <v>0</v>
      </c>
      <c r="P10" s="53">
        <f>H10+K10+N10</f>
        <v>0</v>
      </c>
      <c r="Q10" s="54">
        <f>IF(F10&gt;H10,1,0)+IF(I10&gt;K10,1,0)+IF(L10&gt;N10,1,0)</f>
        <v>0</v>
      </c>
      <c r="R10" s="55">
        <f>IF(H10&gt;F10,1,0)+IF(K10&gt;I10,1,0)+IF(N10&gt;L10,1,0)</f>
        <v>0</v>
      </c>
      <c r="S10" s="54">
        <f>IF(Q10&gt;R10,1,0)</f>
        <v>0</v>
      </c>
      <c r="T10" s="55">
        <f>IF(R10&gt;Q10,1,0)</f>
        <v>0</v>
      </c>
      <c r="U10"/>
      <c r="V10"/>
    </row>
    <row r="11" spans="1:22" s="37" customFormat="1" ht="13.5">
      <c r="A11" s="34"/>
      <c r="B11" s="34"/>
      <c r="C11" s="56" t="s">
        <v>66</v>
      </c>
      <c r="D11" s="57"/>
      <c r="E11" s="57"/>
      <c r="F11" s="49"/>
      <c r="G11" s="49" t="s">
        <v>63</v>
      </c>
      <c r="H11" s="51"/>
      <c r="I11" s="49"/>
      <c r="J11" s="49" t="s">
        <v>63</v>
      </c>
      <c r="K11" s="51"/>
      <c r="L11" s="49"/>
      <c r="M11" s="49" t="s">
        <v>63</v>
      </c>
      <c r="N11" s="51"/>
      <c r="O11" s="52">
        <f>F11+I11+L11</f>
        <v>0</v>
      </c>
      <c r="P11" s="53">
        <f>H11+K11+N11</f>
        <v>0</v>
      </c>
      <c r="Q11" s="54">
        <f>IF(F11&gt;H11,1,0)+IF(I11&gt;K11,1,0)+IF(L11&gt;N11,1,0)</f>
        <v>0</v>
      </c>
      <c r="R11" s="55">
        <f>IF(H11&gt;F11,1,0)+IF(K11&gt;I11,1,0)+IF(N11&gt;L11,1,0)</f>
        <v>0</v>
      </c>
      <c r="S11" s="54">
        <f>IF(Q11&gt;R11,1,0)</f>
        <v>0</v>
      </c>
      <c r="T11" s="55">
        <f>IF(R11&gt;Q11,1,0)</f>
        <v>0</v>
      </c>
      <c r="U11"/>
      <c r="V11"/>
    </row>
    <row r="12" spans="1:22" s="37" customFormat="1" ht="15" thickBot="1">
      <c r="A12" s="34"/>
      <c r="B12" s="34"/>
      <c r="C12" s="58" t="s">
        <v>67</v>
      </c>
      <c r="D12" s="59"/>
      <c r="E12" s="59"/>
      <c r="F12" s="60"/>
      <c r="G12" s="60" t="s">
        <v>63</v>
      </c>
      <c r="H12" s="61"/>
      <c r="I12" s="60"/>
      <c r="J12" s="60" t="s">
        <v>63</v>
      </c>
      <c r="K12" s="61"/>
      <c r="L12" s="60"/>
      <c r="M12" s="60" t="s">
        <v>63</v>
      </c>
      <c r="N12" s="61"/>
      <c r="O12" s="62">
        <f>F12+I12+L12</f>
        <v>0</v>
      </c>
      <c r="P12" s="63">
        <f>H12+K12+N12</f>
        <v>0</v>
      </c>
      <c r="Q12" s="64">
        <f>IF(F12&gt;H12,1,0)+IF(I12&gt;K12,1,0)+IF(L12&gt;N12,1,0)</f>
        <v>0</v>
      </c>
      <c r="R12" s="65">
        <f>IF(H12&gt;F12,1,0)+IF(K12&gt;I12,1,0)+IF(N12&gt;L12,1,0)</f>
        <v>0</v>
      </c>
      <c r="S12" s="64">
        <f>IF(Q12&gt;R12,1,0)</f>
        <v>0</v>
      </c>
      <c r="T12" s="65">
        <f>IF(R12&gt;Q12,1,0)</f>
        <v>0</v>
      </c>
      <c r="U12"/>
      <c r="V12"/>
    </row>
    <row r="13" spans="1:22" s="46" customFormat="1" ht="15" thickTop="1">
      <c r="A13" s="34"/>
      <c r="B13" s="34"/>
      <c r="C13" s="66" t="s">
        <v>68</v>
      </c>
      <c r="D13" s="67">
        <f>IF(S13+T13=0,0,IF(S13=T13,2,IF(S13&gt;T13,3,1)))</f>
        <v>0</v>
      </c>
      <c r="E13" s="67">
        <f>IF(S13+T13=0,0,IF(S13=T13,2,IF(T13&gt;S13,3,1)))</f>
        <v>0</v>
      </c>
      <c r="F13" s="68"/>
      <c r="G13" s="69"/>
      <c r="H13" s="69"/>
      <c r="I13" s="69"/>
      <c r="J13" s="69"/>
      <c r="K13" s="69"/>
      <c r="L13" s="69"/>
      <c r="M13" s="69"/>
      <c r="N13" s="70"/>
      <c r="O13" s="71">
        <f aca="true" t="shared" si="0" ref="O13:T13">SUM(O8:O12)</f>
        <v>0</v>
      </c>
      <c r="P13" s="72">
        <f t="shared" si="0"/>
        <v>0</v>
      </c>
      <c r="Q13" s="72">
        <f t="shared" si="0"/>
        <v>0</v>
      </c>
      <c r="R13" s="72">
        <f t="shared" si="0"/>
        <v>0</v>
      </c>
      <c r="S13" s="72">
        <f t="shared" si="0"/>
        <v>0</v>
      </c>
      <c r="T13" s="72">
        <f t="shared" si="0"/>
        <v>0</v>
      </c>
      <c r="U13"/>
      <c r="V13"/>
    </row>
    <row r="14" spans="1:22" s="78" customFormat="1" ht="13.5">
      <c r="A14" s="73"/>
      <c r="B14" s="73"/>
      <c r="C14" s="74" t="s">
        <v>69</v>
      </c>
      <c r="D14" s="367">
        <f>IF(D13+E13=0,0,IF(D13=E13,E6,IF(D13&gt;E13,D7,E7)))</f>
        <v>0</v>
      </c>
      <c r="E14" s="368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77"/>
      <c r="Q14" s="77"/>
      <c r="R14" s="77"/>
      <c r="S14" s="77"/>
      <c r="T14" s="77"/>
      <c r="U14"/>
      <c r="V14"/>
    </row>
    <row r="15" spans="1:22" s="78" customFormat="1" ht="13.5">
      <c r="A15" s="73"/>
      <c r="B15" s="73"/>
      <c r="C15" s="79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77"/>
      <c r="Q15" s="77"/>
      <c r="R15" s="77"/>
      <c r="S15" s="77"/>
      <c r="T15" s="77"/>
      <c r="U15"/>
      <c r="V15"/>
    </row>
    <row r="16" spans="1:20" ht="13.5">
      <c r="A16" s="36"/>
      <c r="B16" s="36"/>
      <c r="C16" s="37"/>
      <c r="D16" s="38"/>
      <c r="E16" s="39" t="s">
        <v>56</v>
      </c>
      <c r="F16" s="359" t="s">
        <v>57</v>
      </c>
      <c r="G16" s="360"/>
      <c r="H16" s="360"/>
      <c r="I16" s="360"/>
      <c r="J16" s="360"/>
      <c r="K16" s="360"/>
      <c r="L16" s="360"/>
      <c r="M16" s="360"/>
      <c r="N16" s="361"/>
      <c r="O16" s="362" t="s">
        <v>58</v>
      </c>
      <c r="P16" s="363"/>
      <c r="Q16" s="362" t="s">
        <v>59</v>
      </c>
      <c r="R16" s="363"/>
      <c r="S16" s="362" t="s">
        <v>60</v>
      </c>
      <c r="T16" s="363"/>
    </row>
    <row r="17" spans="1:20" ht="15" thickBot="1">
      <c r="A17" s="34"/>
      <c r="B17" s="34" t="s">
        <v>101</v>
      </c>
      <c r="C17" s="40" t="s">
        <v>61</v>
      </c>
      <c r="D17" s="41"/>
      <c r="E17" s="41"/>
      <c r="F17" s="42">
        <v>1</v>
      </c>
      <c r="G17" s="43"/>
      <c r="H17" s="43"/>
      <c r="I17" s="43">
        <v>2</v>
      </c>
      <c r="J17" s="43"/>
      <c r="K17" s="43"/>
      <c r="L17" s="43">
        <v>3</v>
      </c>
      <c r="M17" s="44"/>
      <c r="N17" s="45"/>
      <c r="O17" s="364"/>
      <c r="P17" s="365"/>
      <c r="Q17" s="364"/>
      <c r="R17" s="365"/>
      <c r="S17" s="364"/>
      <c r="T17" s="365"/>
    </row>
    <row r="18" spans="1:20" ht="15" thickTop="1">
      <c r="A18" s="34"/>
      <c r="B18" s="34"/>
      <c r="C18" s="47" t="s">
        <v>62</v>
      </c>
      <c r="D18" s="48"/>
      <c r="E18" s="48"/>
      <c r="F18" s="49"/>
      <c r="G18" s="50" t="s">
        <v>63</v>
      </c>
      <c r="H18" s="51"/>
      <c r="I18" s="49"/>
      <c r="J18" s="50" t="s">
        <v>63</v>
      </c>
      <c r="K18" s="51"/>
      <c r="L18" s="49"/>
      <c r="M18" s="50" t="s">
        <v>63</v>
      </c>
      <c r="N18" s="51"/>
      <c r="O18" s="52">
        <f>F18+I18+L18</f>
        <v>0</v>
      </c>
      <c r="P18" s="53">
        <f>H18+K18+N18</f>
        <v>0</v>
      </c>
      <c r="Q18" s="54">
        <f>IF(F18&gt;H18,1,0)+IF(I18&gt;K18,1,0)+IF(L18&gt;N18,1,0)</f>
        <v>0</v>
      </c>
      <c r="R18" s="55">
        <f>IF(H18&gt;F18,1,0)+IF(K18&gt;I18,1,0)+IF(N18&gt;L18,1,0)</f>
        <v>0</v>
      </c>
      <c r="S18" s="54">
        <f>IF(Q18&gt;R18,1,0)</f>
        <v>0</v>
      </c>
      <c r="T18" s="55">
        <f>IF(R18&gt;Q18,1,0)</f>
        <v>0</v>
      </c>
    </row>
    <row r="19" spans="1:20" ht="14.25">
      <c r="A19" s="34"/>
      <c r="B19" s="34"/>
      <c r="C19" s="56" t="s">
        <v>64</v>
      </c>
      <c r="D19" s="57"/>
      <c r="E19" s="57"/>
      <c r="F19" s="49"/>
      <c r="G19" s="49" t="s">
        <v>63</v>
      </c>
      <c r="H19" s="51"/>
      <c r="I19" s="49"/>
      <c r="J19" s="49" t="s">
        <v>63</v>
      </c>
      <c r="K19" s="51"/>
      <c r="L19" s="49"/>
      <c r="M19" s="49" t="s">
        <v>63</v>
      </c>
      <c r="N19" s="51"/>
      <c r="O19" s="52">
        <f>F19+I19+L19</f>
        <v>0</v>
      </c>
      <c r="P19" s="53">
        <f>H19+K19+N19</f>
        <v>0</v>
      </c>
      <c r="Q19" s="54">
        <f>IF(F19&gt;H19,1,0)+IF(I19&gt;K19,1,0)+IF(L19&gt;N19,1,0)</f>
        <v>0</v>
      </c>
      <c r="R19" s="55">
        <f>IF(H19&gt;F19,1,0)+IF(K19&gt;I19,1,0)+IF(N19&gt;L19,1,0)</f>
        <v>0</v>
      </c>
      <c r="S19" s="54">
        <f>IF(Q19&gt;R19,1,0)</f>
        <v>0</v>
      </c>
      <c r="T19" s="55">
        <f>IF(R19&gt;Q19,1,0)</f>
        <v>0</v>
      </c>
    </row>
    <row r="20" spans="1:20" ht="13.5">
      <c r="A20" s="34"/>
      <c r="B20" s="34"/>
      <c r="C20" s="56" t="s">
        <v>65</v>
      </c>
      <c r="D20" s="57"/>
      <c r="E20" s="48"/>
      <c r="F20" s="49"/>
      <c r="G20" s="49" t="s">
        <v>63</v>
      </c>
      <c r="H20" s="51"/>
      <c r="I20" s="49"/>
      <c r="J20" s="49" t="s">
        <v>63</v>
      </c>
      <c r="K20" s="51"/>
      <c r="L20" s="49"/>
      <c r="M20" s="49" t="s">
        <v>63</v>
      </c>
      <c r="N20" s="51"/>
      <c r="O20" s="52">
        <f>F20+I20+L20</f>
        <v>0</v>
      </c>
      <c r="P20" s="53">
        <f>H20+K20+N20</f>
        <v>0</v>
      </c>
      <c r="Q20" s="54">
        <f>IF(F20&gt;H20,1,0)+IF(I20&gt;K20,1,0)+IF(L20&gt;N20,1,0)</f>
        <v>0</v>
      </c>
      <c r="R20" s="55">
        <f>IF(H20&gt;F20,1,0)+IF(K20&gt;I20,1,0)+IF(N20&gt;L20,1,0)</f>
        <v>0</v>
      </c>
      <c r="S20" s="54">
        <f>IF(Q20&gt;R20,1,0)</f>
        <v>0</v>
      </c>
      <c r="T20" s="55">
        <f>IF(R20&gt;Q20,1,0)</f>
        <v>0</v>
      </c>
    </row>
    <row r="21" spans="1:20" ht="13.5">
      <c r="A21" s="34"/>
      <c r="B21" s="34"/>
      <c r="C21" s="56" t="s">
        <v>66</v>
      </c>
      <c r="D21" s="57"/>
      <c r="E21" s="57"/>
      <c r="F21" s="49"/>
      <c r="G21" s="49" t="s">
        <v>63</v>
      </c>
      <c r="H21" s="51"/>
      <c r="I21" s="49"/>
      <c r="J21" s="49" t="s">
        <v>63</v>
      </c>
      <c r="K21" s="51"/>
      <c r="L21" s="49"/>
      <c r="M21" s="49" t="s">
        <v>63</v>
      </c>
      <c r="N21" s="51"/>
      <c r="O21" s="52">
        <f>F21+I21+L21</f>
        <v>0</v>
      </c>
      <c r="P21" s="53">
        <f>H21+K21+N21</f>
        <v>0</v>
      </c>
      <c r="Q21" s="54">
        <f>IF(F21&gt;H21,1,0)+IF(I21&gt;K21,1,0)+IF(L21&gt;N21,1,0)</f>
        <v>0</v>
      </c>
      <c r="R21" s="55">
        <f>IF(H21&gt;F21,1,0)+IF(K21&gt;I21,1,0)+IF(N21&gt;L21,1,0)</f>
        <v>0</v>
      </c>
      <c r="S21" s="54">
        <f>IF(Q21&gt;R21,1,0)</f>
        <v>0</v>
      </c>
      <c r="T21" s="55">
        <f>IF(R21&gt;Q21,1,0)</f>
        <v>0</v>
      </c>
    </row>
    <row r="22" spans="1:20" ht="15" thickBot="1">
      <c r="A22" s="34"/>
      <c r="B22" s="34"/>
      <c r="C22" s="58" t="s">
        <v>67</v>
      </c>
      <c r="D22" s="59"/>
      <c r="E22" s="59"/>
      <c r="F22" s="60"/>
      <c r="G22" s="60" t="s">
        <v>63</v>
      </c>
      <c r="H22" s="61"/>
      <c r="I22" s="60"/>
      <c r="J22" s="60" t="s">
        <v>63</v>
      </c>
      <c r="K22" s="61"/>
      <c r="L22" s="60"/>
      <c r="M22" s="60" t="s">
        <v>63</v>
      </c>
      <c r="N22" s="61"/>
      <c r="O22" s="62">
        <f>F22+I22+L22</f>
        <v>0</v>
      </c>
      <c r="P22" s="63">
        <f>H22+K22+N22</f>
        <v>0</v>
      </c>
      <c r="Q22" s="64">
        <f>IF(F22&gt;H22,1,0)+IF(I22&gt;K22,1,0)+IF(L22&gt;N22,1,0)</f>
        <v>0</v>
      </c>
      <c r="R22" s="65">
        <f>IF(H22&gt;F22,1,0)+IF(K22&gt;I22,1,0)+IF(N22&gt;L22,1,0)</f>
        <v>0</v>
      </c>
      <c r="S22" s="64">
        <f>IF(Q22&gt;R22,1,0)</f>
        <v>0</v>
      </c>
      <c r="T22" s="65">
        <f>IF(R22&gt;Q22,1,0)</f>
        <v>0</v>
      </c>
    </row>
    <row r="23" spans="1:20" ht="15" thickTop="1">
      <c r="A23" s="34"/>
      <c r="B23" s="34"/>
      <c r="C23" s="66" t="s">
        <v>68</v>
      </c>
      <c r="D23" s="67">
        <f>IF(S23+T23=0,0,IF(S23=T23,2,IF(S23&gt;T23,3,1)))</f>
        <v>0</v>
      </c>
      <c r="E23" s="67">
        <f>IF(S23+T23=0,0,IF(S23=T23,2,IF(T23&gt;S23,3,1)))</f>
        <v>0</v>
      </c>
      <c r="F23" s="68"/>
      <c r="G23" s="69"/>
      <c r="H23" s="69"/>
      <c r="I23" s="69"/>
      <c r="J23" s="69"/>
      <c r="K23" s="69"/>
      <c r="L23" s="69"/>
      <c r="M23" s="69"/>
      <c r="N23" s="70"/>
      <c r="O23" s="71">
        <f aca="true" t="shared" si="1" ref="O23:T23">SUM(O18:O22)</f>
        <v>0</v>
      </c>
      <c r="P23" s="72">
        <f t="shared" si="1"/>
        <v>0</v>
      </c>
      <c r="Q23" s="72">
        <f t="shared" si="1"/>
        <v>0</v>
      </c>
      <c r="R23" s="72">
        <f t="shared" si="1"/>
        <v>0</v>
      </c>
      <c r="S23" s="72">
        <f t="shared" si="1"/>
        <v>0</v>
      </c>
      <c r="T23" s="72">
        <f t="shared" si="1"/>
        <v>0</v>
      </c>
    </row>
    <row r="24" spans="1:20" ht="13.5">
      <c r="A24" s="73"/>
      <c r="B24" s="73"/>
      <c r="C24" s="74" t="s">
        <v>69</v>
      </c>
      <c r="D24" s="367">
        <f>IF(D23+E23=0,0,IF(D23=E23,E16,IF(D23&gt;E23,D17,E17)))</f>
        <v>0</v>
      </c>
      <c r="E24" s="368"/>
      <c r="F24" s="75"/>
      <c r="G24" s="75"/>
      <c r="H24" s="75"/>
      <c r="I24" s="75"/>
      <c r="J24" s="75"/>
      <c r="K24" s="75"/>
      <c r="L24" s="75"/>
      <c r="M24" s="75"/>
      <c r="N24" s="75"/>
      <c r="O24" s="76"/>
      <c r="P24" s="77"/>
      <c r="Q24" s="77"/>
      <c r="R24" s="77"/>
      <c r="S24" s="77"/>
      <c r="T24" s="77"/>
    </row>
    <row r="25" spans="1:14" ht="12.75">
      <c r="A25" s="80"/>
      <c r="B25" s="80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1:20" ht="13.5">
      <c r="A26" s="36"/>
      <c r="B26" s="36"/>
      <c r="C26" s="37"/>
      <c r="D26" s="38"/>
      <c r="E26" s="39" t="s">
        <v>56</v>
      </c>
      <c r="F26" s="359" t="s">
        <v>57</v>
      </c>
      <c r="G26" s="360"/>
      <c r="H26" s="360"/>
      <c r="I26" s="360"/>
      <c r="J26" s="360"/>
      <c r="K26" s="360"/>
      <c r="L26" s="360"/>
      <c r="M26" s="360"/>
      <c r="N26" s="361"/>
      <c r="O26" s="362" t="s">
        <v>58</v>
      </c>
      <c r="P26" s="363"/>
      <c r="Q26" s="362" t="s">
        <v>59</v>
      </c>
      <c r="R26" s="363"/>
      <c r="S26" s="362" t="s">
        <v>60</v>
      </c>
      <c r="T26" s="363"/>
    </row>
    <row r="27" spans="1:20" ht="15" thickBot="1">
      <c r="A27" s="34"/>
      <c r="B27" s="34" t="s">
        <v>102</v>
      </c>
      <c r="C27" s="40" t="s">
        <v>61</v>
      </c>
      <c r="D27" s="41"/>
      <c r="E27" s="41"/>
      <c r="F27" s="42">
        <v>1</v>
      </c>
      <c r="G27" s="43"/>
      <c r="H27" s="43"/>
      <c r="I27" s="43">
        <v>2</v>
      </c>
      <c r="J27" s="43"/>
      <c r="K27" s="43"/>
      <c r="L27" s="43">
        <v>3</v>
      </c>
      <c r="M27" s="44"/>
      <c r="N27" s="45"/>
      <c r="O27" s="364"/>
      <c r="P27" s="365"/>
      <c r="Q27" s="364"/>
      <c r="R27" s="365"/>
      <c r="S27" s="364"/>
      <c r="T27" s="365"/>
    </row>
    <row r="28" spans="1:20" ht="15" thickTop="1">
      <c r="A28" s="34"/>
      <c r="B28" s="34"/>
      <c r="C28" s="47" t="s">
        <v>62</v>
      </c>
      <c r="D28" s="48"/>
      <c r="E28" s="48"/>
      <c r="F28" s="49"/>
      <c r="G28" s="50" t="s">
        <v>63</v>
      </c>
      <c r="H28" s="51"/>
      <c r="I28" s="49"/>
      <c r="J28" s="50" t="s">
        <v>63</v>
      </c>
      <c r="K28" s="51"/>
      <c r="L28" s="49"/>
      <c r="M28" s="50" t="s">
        <v>63</v>
      </c>
      <c r="N28" s="51"/>
      <c r="O28" s="52">
        <f>F28+I28+L28</f>
        <v>0</v>
      </c>
      <c r="P28" s="53">
        <f>H28+K28+N28</f>
        <v>0</v>
      </c>
      <c r="Q28" s="54">
        <f>IF(F28&gt;H28,1,0)+IF(I28&gt;K28,1,0)+IF(L28&gt;N28,1,0)</f>
        <v>0</v>
      </c>
      <c r="R28" s="55">
        <f>IF(H28&gt;F28,1,0)+IF(K28&gt;I28,1,0)+IF(N28&gt;L28,1,0)</f>
        <v>0</v>
      </c>
      <c r="S28" s="54">
        <f>IF(Q28&gt;R28,1,0)</f>
        <v>0</v>
      </c>
      <c r="T28" s="55">
        <f>IF(R28&gt;Q28,1,0)</f>
        <v>0</v>
      </c>
    </row>
    <row r="29" spans="1:20" ht="13.5">
      <c r="A29" s="34"/>
      <c r="B29" s="34"/>
      <c r="C29" s="56" t="s">
        <v>64</v>
      </c>
      <c r="D29" s="57"/>
      <c r="E29" s="57"/>
      <c r="F29" s="49"/>
      <c r="G29" s="49" t="s">
        <v>63</v>
      </c>
      <c r="H29" s="51"/>
      <c r="I29" s="49"/>
      <c r="J29" s="49" t="s">
        <v>63</v>
      </c>
      <c r="K29" s="51"/>
      <c r="L29" s="49"/>
      <c r="M29" s="49" t="s">
        <v>63</v>
      </c>
      <c r="N29" s="51"/>
      <c r="O29" s="52">
        <f>F29+I29+L29</f>
        <v>0</v>
      </c>
      <c r="P29" s="53">
        <f>H29+K29+N29</f>
        <v>0</v>
      </c>
      <c r="Q29" s="54">
        <f>IF(F29&gt;H29,1,0)+IF(I29&gt;K29,1,0)+IF(L29&gt;N29,1,0)</f>
        <v>0</v>
      </c>
      <c r="R29" s="55">
        <f>IF(H29&gt;F29,1,0)+IF(K29&gt;I29,1,0)+IF(N29&gt;L29,1,0)</f>
        <v>0</v>
      </c>
      <c r="S29" s="54">
        <f>IF(Q29&gt;R29,1,0)</f>
        <v>0</v>
      </c>
      <c r="T29" s="55">
        <f>IF(R29&gt;Q29,1,0)</f>
        <v>0</v>
      </c>
    </row>
    <row r="30" spans="1:20" ht="13.5">
      <c r="A30" s="34"/>
      <c r="B30" s="34"/>
      <c r="C30" s="56" t="s">
        <v>65</v>
      </c>
      <c r="D30" s="57"/>
      <c r="E30" s="48"/>
      <c r="F30" s="49"/>
      <c r="G30" s="49" t="s">
        <v>63</v>
      </c>
      <c r="H30" s="51"/>
      <c r="I30" s="49"/>
      <c r="J30" s="49" t="s">
        <v>63</v>
      </c>
      <c r="K30" s="51"/>
      <c r="L30" s="49"/>
      <c r="M30" s="49" t="s">
        <v>63</v>
      </c>
      <c r="N30" s="51"/>
      <c r="O30" s="52">
        <f>F30+I30+L30</f>
        <v>0</v>
      </c>
      <c r="P30" s="53">
        <f>H30+K30+N30</f>
        <v>0</v>
      </c>
      <c r="Q30" s="54">
        <f>IF(F30&gt;H30,1,0)+IF(I30&gt;K30,1,0)+IF(L30&gt;N30,1,0)</f>
        <v>0</v>
      </c>
      <c r="R30" s="55">
        <f>IF(H30&gt;F30,1,0)+IF(K30&gt;I30,1,0)+IF(N30&gt;L30,1,0)</f>
        <v>0</v>
      </c>
      <c r="S30" s="54">
        <f>IF(Q30&gt;R30,1,0)</f>
        <v>0</v>
      </c>
      <c r="T30" s="55">
        <f>IF(R30&gt;Q30,1,0)</f>
        <v>0</v>
      </c>
    </row>
    <row r="31" spans="1:20" ht="13.5">
      <c r="A31" s="34"/>
      <c r="B31" s="34"/>
      <c r="C31" s="56" t="s">
        <v>66</v>
      </c>
      <c r="D31" s="57"/>
      <c r="E31" s="57"/>
      <c r="F31" s="49"/>
      <c r="G31" s="49" t="s">
        <v>63</v>
      </c>
      <c r="H31" s="51"/>
      <c r="I31" s="49"/>
      <c r="J31" s="49" t="s">
        <v>63</v>
      </c>
      <c r="K31" s="51"/>
      <c r="L31" s="49"/>
      <c r="M31" s="49" t="s">
        <v>63</v>
      </c>
      <c r="N31" s="51"/>
      <c r="O31" s="52">
        <f>F31+I31+L31</f>
        <v>0</v>
      </c>
      <c r="P31" s="53">
        <f>H31+K31+N31</f>
        <v>0</v>
      </c>
      <c r="Q31" s="54">
        <f>IF(F31&gt;H31,1,0)+IF(I31&gt;K31,1,0)+IF(L31&gt;N31,1,0)</f>
        <v>0</v>
      </c>
      <c r="R31" s="55">
        <f>IF(H31&gt;F31,1,0)+IF(K31&gt;I31,1,0)+IF(N31&gt;L31,1,0)</f>
        <v>0</v>
      </c>
      <c r="S31" s="54">
        <f>IF(Q31&gt;R31,1,0)</f>
        <v>0</v>
      </c>
      <c r="T31" s="55">
        <f>IF(R31&gt;Q31,1,0)</f>
        <v>0</v>
      </c>
    </row>
    <row r="32" spans="1:20" ht="15" thickBot="1">
      <c r="A32" s="34"/>
      <c r="B32" s="34"/>
      <c r="C32" s="58" t="s">
        <v>67</v>
      </c>
      <c r="D32" s="59"/>
      <c r="E32" s="59"/>
      <c r="F32" s="60"/>
      <c r="G32" s="60" t="s">
        <v>63</v>
      </c>
      <c r="H32" s="61"/>
      <c r="I32" s="60"/>
      <c r="J32" s="60" t="s">
        <v>63</v>
      </c>
      <c r="K32" s="61"/>
      <c r="L32" s="60"/>
      <c r="M32" s="60" t="s">
        <v>63</v>
      </c>
      <c r="N32" s="61"/>
      <c r="O32" s="62">
        <f>F32+I32+L32</f>
        <v>0</v>
      </c>
      <c r="P32" s="63">
        <f>H32+K32+N32</f>
        <v>0</v>
      </c>
      <c r="Q32" s="64">
        <f>IF(F32&gt;H32,1,0)+IF(I32&gt;K32,1,0)+IF(L32&gt;N32,1,0)</f>
        <v>0</v>
      </c>
      <c r="R32" s="65">
        <f>IF(H32&gt;F32,1,0)+IF(K32&gt;I32,1,0)+IF(N32&gt;L32,1,0)</f>
        <v>0</v>
      </c>
      <c r="S32" s="64">
        <f>IF(Q32&gt;R32,1,0)</f>
        <v>0</v>
      </c>
      <c r="T32" s="65">
        <f>IF(R32&gt;Q32,1,0)</f>
        <v>0</v>
      </c>
    </row>
    <row r="33" spans="1:20" ht="15" thickTop="1">
      <c r="A33" s="34"/>
      <c r="B33" s="34"/>
      <c r="C33" s="66" t="s">
        <v>68</v>
      </c>
      <c r="D33" s="67">
        <f>IF(S33+T33=0,0,IF(S33=T33,2,IF(S33&gt;T33,3,1)))</f>
        <v>0</v>
      </c>
      <c r="E33" s="67">
        <f>IF(S33+T33=0,0,IF(S33=T33,2,IF(T33&gt;S33,3,1)))</f>
        <v>0</v>
      </c>
      <c r="F33" s="68"/>
      <c r="G33" s="69"/>
      <c r="H33" s="69"/>
      <c r="I33" s="69"/>
      <c r="J33" s="69"/>
      <c r="K33" s="69"/>
      <c r="L33" s="69"/>
      <c r="M33" s="69"/>
      <c r="N33" s="70"/>
      <c r="O33" s="71">
        <f aca="true" t="shared" si="2" ref="O33:T33">SUM(O28:O32)</f>
        <v>0</v>
      </c>
      <c r="P33" s="72">
        <f t="shared" si="2"/>
        <v>0</v>
      </c>
      <c r="Q33" s="72">
        <f t="shared" si="2"/>
        <v>0</v>
      </c>
      <c r="R33" s="72">
        <f t="shared" si="2"/>
        <v>0</v>
      </c>
      <c r="S33" s="72">
        <f t="shared" si="2"/>
        <v>0</v>
      </c>
      <c r="T33" s="72">
        <f t="shared" si="2"/>
        <v>0</v>
      </c>
    </row>
    <row r="34" spans="1:20" ht="13.5">
      <c r="A34" s="73"/>
      <c r="B34" s="73"/>
      <c r="C34" s="74" t="s">
        <v>69</v>
      </c>
      <c r="D34" s="367">
        <f>IF(D33+E33=0,0,IF(D33=E33,E26,IF(D33&gt;E33,D27,E27)))</f>
        <v>0</v>
      </c>
      <c r="E34" s="368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7"/>
      <c r="Q34" s="77"/>
      <c r="R34" s="77"/>
      <c r="S34" s="77"/>
      <c r="T34" s="77"/>
    </row>
    <row r="35" spans="1:14" ht="12.75">
      <c r="A35" s="80"/>
      <c r="B35" s="80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</row>
    <row r="36" spans="1:20" ht="13.5" hidden="1">
      <c r="A36" s="36"/>
      <c r="B36" s="36"/>
      <c r="C36" s="37"/>
      <c r="D36" s="38"/>
      <c r="E36" s="39" t="s">
        <v>56</v>
      </c>
      <c r="F36" s="359" t="s">
        <v>57</v>
      </c>
      <c r="G36" s="360"/>
      <c r="H36" s="360"/>
      <c r="I36" s="360"/>
      <c r="J36" s="360"/>
      <c r="K36" s="360"/>
      <c r="L36" s="360"/>
      <c r="M36" s="360"/>
      <c r="N36" s="361"/>
      <c r="O36" s="362" t="s">
        <v>58</v>
      </c>
      <c r="P36" s="363"/>
      <c r="Q36" s="362" t="s">
        <v>59</v>
      </c>
      <c r="R36" s="363"/>
      <c r="S36" s="362" t="s">
        <v>60</v>
      </c>
      <c r="T36" s="363"/>
    </row>
    <row r="37" spans="1:20" ht="15" hidden="1" thickBot="1">
      <c r="A37" s="34">
        <v>4</v>
      </c>
      <c r="B37" s="34">
        <v>7</v>
      </c>
      <c r="C37" s="40" t="s">
        <v>61</v>
      </c>
      <c r="D37" s="41" t="str">
        <f>VLOOKUP(A37,'[1]Systém'!$P$5:$Q$14,2,FALSE)</f>
        <v>SK Badminton Tábor - družstvo odstoupilo</v>
      </c>
      <c r="E37" s="41" t="str">
        <f>VLOOKUP(B37,'[1]Systém'!$P$5:$Q$14,2,FALSE)</f>
        <v>Sokol Křemže</v>
      </c>
      <c r="F37" s="42">
        <v>1</v>
      </c>
      <c r="G37" s="43"/>
      <c r="H37" s="43"/>
      <c r="I37" s="43">
        <v>2</v>
      </c>
      <c r="J37" s="43"/>
      <c r="K37" s="43"/>
      <c r="L37" s="43">
        <v>3</v>
      </c>
      <c r="M37" s="44"/>
      <c r="N37" s="45"/>
      <c r="O37" s="364"/>
      <c r="P37" s="365"/>
      <c r="Q37" s="364"/>
      <c r="R37" s="365"/>
      <c r="S37" s="364"/>
      <c r="T37" s="365"/>
    </row>
    <row r="38" spans="1:20" ht="15" hidden="1" thickTop="1">
      <c r="A38" s="34"/>
      <c r="B38" s="34"/>
      <c r="C38" s="47" t="s">
        <v>62</v>
      </c>
      <c r="D38" s="48"/>
      <c r="E38" s="48"/>
      <c r="F38" s="49"/>
      <c r="G38" s="50" t="s">
        <v>63</v>
      </c>
      <c r="H38" s="51"/>
      <c r="I38" s="49"/>
      <c r="J38" s="50" t="s">
        <v>63</v>
      </c>
      <c r="K38" s="51"/>
      <c r="L38" s="49"/>
      <c r="M38" s="50" t="s">
        <v>63</v>
      </c>
      <c r="N38" s="51"/>
      <c r="O38" s="52">
        <f>F38+I38+L38</f>
        <v>0</v>
      </c>
      <c r="P38" s="53">
        <f>H38+K38+N38</f>
        <v>0</v>
      </c>
      <c r="Q38" s="54">
        <f>IF(F38&gt;H38,1,0)+IF(I38&gt;K38,1,0)+IF(L38&gt;N38,1,0)</f>
        <v>0</v>
      </c>
      <c r="R38" s="55">
        <f>IF(H38&gt;F38,1,0)+IF(K38&gt;I38,1,0)+IF(N38&gt;L38,1,0)</f>
        <v>0</v>
      </c>
      <c r="S38" s="54">
        <f>IF(Q38&gt;R38,1,0)</f>
        <v>0</v>
      </c>
      <c r="T38" s="55">
        <f>IF(R38&gt;Q38,1,0)</f>
        <v>0</v>
      </c>
    </row>
    <row r="39" spans="1:20" ht="13.5" hidden="1">
      <c r="A39" s="34"/>
      <c r="B39" s="34"/>
      <c r="C39" s="56" t="s">
        <v>64</v>
      </c>
      <c r="D39" s="57"/>
      <c r="E39" s="57"/>
      <c r="F39" s="49"/>
      <c r="G39" s="49" t="s">
        <v>63</v>
      </c>
      <c r="H39" s="51"/>
      <c r="I39" s="49"/>
      <c r="J39" s="49" t="s">
        <v>63</v>
      </c>
      <c r="K39" s="51"/>
      <c r="L39" s="49"/>
      <c r="M39" s="49" t="s">
        <v>63</v>
      </c>
      <c r="N39" s="51"/>
      <c r="O39" s="52">
        <f>F39+I39+L39</f>
        <v>0</v>
      </c>
      <c r="P39" s="53">
        <f>H39+K39+N39</f>
        <v>0</v>
      </c>
      <c r="Q39" s="54">
        <f>IF(F39&gt;H39,1,0)+IF(I39&gt;K39,1,0)+IF(L39&gt;N39,1,0)</f>
        <v>0</v>
      </c>
      <c r="R39" s="55">
        <f>IF(H39&gt;F39,1,0)+IF(K39&gt;I39,1,0)+IF(N39&gt;L39,1,0)</f>
        <v>0</v>
      </c>
      <c r="S39" s="54">
        <f>IF(Q39&gt;R39,1,0)</f>
        <v>0</v>
      </c>
      <c r="T39" s="55">
        <f>IF(R39&gt;Q39,1,0)</f>
        <v>0</v>
      </c>
    </row>
    <row r="40" spans="1:20" ht="13.5" hidden="1">
      <c r="A40" s="34"/>
      <c r="B40" s="34"/>
      <c r="C40" s="56" t="s">
        <v>65</v>
      </c>
      <c r="D40" s="57"/>
      <c r="E40" s="48"/>
      <c r="F40" s="49"/>
      <c r="G40" s="49" t="s">
        <v>63</v>
      </c>
      <c r="H40" s="51"/>
      <c r="I40" s="49"/>
      <c r="J40" s="49" t="s">
        <v>63</v>
      </c>
      <c r="K40" s="51"/>
      <c r="L40" s="49"/>
      <c r="M40" s="49" t="s">
        <v>63</v>
      </c>
      <c r="N40" s="51"/>
      <c r="O40" s="52">
        <f>F40+I40+L40</f>
        <v>0</v>
      </c>
      <c r="P40" s="53">
        <f>H40+K40+N40</f>
        <v>0</v>
      </c>
      <c r="Q40" s="54">
        <f>IF(F40&gt;H40,1,0)+IF(I40&gt;K40,1,0)+IF(L40&gt;N40,1,0)</f>
        <v>0</v>
      </c>
      <c r="R40" s="55">
        <f>IF(H40&gt;F40,1,0)+IF(K40&gt;I40,1,0)+IF(N40&gt;L40,1,0)</f>
        <v>0</v>
      </c>
      <c r="S40" s="54">
        <f>IF(Q40&gt;R40,1,0)</f>
        <v>0</v>
      </c>
      <c r="T40" s="55">
        <f>IF(R40&gt;Q40,1,0)</f>
        <v>0</v>
      </c>
    </row>
    <row r="41" spans="1:20" ht="13.5" hidden="1">
      <c r="A41" s="34"/>
      <c r="B41" s="34"/>
      <c r="C41" s="56" t="s">
        <v>66</v>
      </c>
      <c r="D41" s="57"/>
      <c r="E41" s="57"/>
      <c r="F41" s="49"/>
      <c r="G41" s="49" t="s">
        <v>63</v>
      </c>
      <c r="H41" s="51"/>
      <c r="I41" s="49"/>
      <c r="J41" s="49" t="s">
        <v>63</v>
      </c>
      <c r="K41" s="51"/>
      <c r="L41" s="49"/>
      <c r="M41" s="49" t="s">
        <v>63</v>
      </c>
      <c r="N41" s="51"/>
      <c r="O41" s="52">
        <f>F41+I41+L41</f>
        <v>0</v>
      </c>
      <c r="P41" s="53">
        <f>H41+K41+N41</f>
        <v>0</v>
      </c>
      <c r="Q41" s="54">
        <f>IF(F41&gt;H41,1,0)+IF(I41&gt;K41,1,0)+IF(L41&gt;N41,1,0)</f>
        <v>0</v>
      </c>
      <c r="R41" s="55">
        <f>IF(H41&gt;F41,1,0)+IF(K41&gt;I41,1,0)+IF(N41&gt;L41,1,0)</f>
        <v>0</v>
      </c>
      <c r="S41" s="54">
        <f>IF(Q41&gt;R41,1,0)</f>
        <v>0</v>
      </c>
      <c r="T41" s="55">
        <f>IF(R41&gt;Q41,1,0)</f>
        <v>0</v>
      </c>
    </row>
    <row r="42" spans="1:20" ht="15" hidden="1" thickBot="1">
      <c r="A42" s="34"/>
      <c r="B42" s="34"/>
      <c r="C42" s="58" t="s">
        <v>67</v>
      </c>
      <c r="D42" s="59"/>
      <c r="E42" s="59"/>
      <c r="F42" s="60"/>
      <c r="G42" s="60" t="s">
        <v>63</v>
      </c>
      <c r="H42" s="61"/>
      <c r="I42" s="60"/>
      <c r="J42" s="60" t="s">
        <v>63</v>
      </c>
      <c r="K42" s="61"/>
      <c r="L42" s="60"/>
      <c r="M42" s="60" t="s">
        <v>63</v>
      </c>
      <c r="N42" s="61"/>
      <c r="O42" s="62">
        <f>F42+I42+L42</f>
        <v>0</v>
      </c>
      <c r="P42" s="63">
        <f>H42+K42+N42</f>
        <v>0</v>
      </c>
      <c r="Q42" s="64">
        <f>IF(F42&gt;H42,1,0)+IF(I42&gt;K42,1,0)+IF(L42&gt;N42,1,0)</f>
        <v>0</v>
      </c>
      <c r="R42" s="65">
        <f>IF(H42&gt;F42,1,0)+IF(K42&gt;I42,1,0)+IF(N42&gt;L42,1,0)</f>
        <v>0</v>
      </c>
      <c r="S42" s="64">
        <f>IF(Q42&gt;R42,1,0)</f>
        <v>0</v>
      </c>
      <c r="T42" s="65">
        <f>IF(R42&gt;Q42,1,0)</f>
        <v>0</v>
      </c>
    </row>
    <row r="43" spans="1:20" ht="13.5" hidden="1">
      <c r="A43" s="34"/>
      <c r="B43" s="34"/>
      <c r="C43" s="66" t="s">
        <v>68</v>
      </c>
      <c r="D43" s="67">
        <f>IF(S43+T43=0,0,IF(S43=T43,2,IF(S43&gt;T43,3,1)))</f>
        <v>0</v>
      </c>
      <c r="E43" s="67">
        <f>IF(S43+T43=0,0,IF(S43=T43,2,IF(T43&gt;S43,3,1)))</f>
        <v>0</v>
      </c>
      <c r="F43" s="68"/>
      <c r="G43" s="69"/>
      <c r="H43" s="69"/>
      <c r="I43" s="69"/>
      <c r="J43" s="69"/>
      <c r="K43" s="69"/>
      <c r="L43" s="69"/>
      <c r="M43" s="69"/>
      <c r="N43" s="70"/>
      <c r="O43" s="71">
        <f aca="true" t="shared" si="3" ref="O43:T43">SUM(O38:O42)</f>
        <v>0</v>
      </c>
      <c r="P43" s="72">
        <f t="shared" si="3"/>
        <v>0</v>
      </c>
      <c r="Q43" s="72">
        <f t="shared" si="3"/>
        <v>0</v>
      </c>
      <c r="R43" s="72">
        <f t="shared" si="3"/>
        <v>0</v>
      </c>
      <c r="S43" s="72">
        <f t="shared" si="3"/>
        <v>0</v>
      </c>
      <c r="T43" s="72">
        <f t="shared" si="3"/>
        <v>0</v>
      </c>
    </row>
    <row r="44" spans="1:20" ht="13.5" hidden="1">
      <c r="A44" s="73"/>
      <c r="B44" s="73"/>
      <c r="C44" s="74" t="s">
        <v>69</v>
      </c>
      <c r="D44" s="367">
        <f>IF(D43+E43=0,0,IF(D43=E43,E36,IF(D43&gt;E43,D37,E37)))</f>
        <v>0</v>
      </c>
      <c r="E44" s="368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7"/>
      <c r="Q44" s="77"/>
      <c r="R44" s="77"/>
      <c r="S44" s="77"/>
      <c r="T44" s="77"/>
    </row>
    <row r="45" spans="1:14" ht="12.75" hidden="1">
      <c r="A45" s="80"/>
      <c r="B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20" ht="15" customHeight="1">
      <c r="A46" s="36"/>
      <c r="B46" s="36"/>
      <c r="C46" s="37"/>
      <c r="D46" s="38"/>
      <c r="E46" s="39" t="s">
        <v>56</v>
      </c>
      <c r="F46" s="359" t="s">
        <v>57</v>
      </c>
      <c r="G46" s="360"/>
      <c r="H46" s="360"/>
      <c r="I46" s="360"/>
      <c r="J46" s="360"/>
      <c r="K46" s="360"/>
      <c r="L46" s="360"/>
      <c r="M46" s="360"/>
      <c r="N46" s="361"/>
      <c r="O46" s="362" t="s">
        <v>58</v>
      </c>
      <c r="P46" s="363"/>
      <c r="Q46" s="362" t="s">
        <v>59</v>
      </c>
      <c r="R46" s="363"/>
      <c r="S46" s="362" t="s">
        <v>60</v>
      </c>
      <c r="T46" s="363"/>
    </row>
    <row r="47" spans="1:20" ht="15" thickBot="1">
      <c r="A47" s="34"/>
      <c r="B47" s="34" t="s">
        <v>102</v>
      </c>
      <c r="C47" s="40" t="s">
        <v>61</v>
      </c>
      <c r="D47" s="41"/>
      <c r="E47" s="41"/>
      <c r="F47" s="42">
        <v>1</v>
      </c>
      <c r="G47" s="43"/>
      <c r="H47" s="43"/>
      <c r="I47" s="43">
        <v>2</v>
      </c>
      <c r="J47" s="43"/>
      <c r="K47" s="43"/>
      <c r="L47" s="43">
        <v>3</v>
      </c>
      <c r="M47" s="44"/>
      <c r="N47" s="45"/>
      <c r="O47" s="364"/>
      <c r="P47" s="365"/>
      <c r="Q47" s="364"/>
      <c r="R47" s="365"/>
      <c r="S47" s="364"/>
      <c r="T47" s="365"/>
    </row>
    <row r="48" spans="1:20" ht="15" thickTop="1">
      <c r="A48" s="34"/>
      <c r="B48" s="34"/>
      <c r="C48" s="47" t="s">
        <v>62</v>
      </c>
      <c r="D48" s="48"/>
      <c r="E48" s="48"/>
      <c r="F48" s="49"/>
      <c r="G48" s="50" t="s">
        <v>63</v>
      </c>
      <c r="H48" s="51"/>
      <c r="I48" s="49"/>
      <c r="J48" s="50" t="s">
        <v>63</v>
      </c>
      <c r="K48" s="51"/>
      <c r="L48" s="49"/>
      <c r="M48" s="50" t="s">
        <v>63</v>
      </c>
      <c r="N48" s="51"/>
      <c r="O48" s="52">
        <f>F48+I48+L48</f>
        <v>0</v>
      </c>
      <c r="P48" s="53">
        <f>H48+K48+N48</f>
        <v>0</v>
      </c>
      <c r="Q48" s="54">
        <f>IF(F48&gt;H48,1,0)+IF(I48&gt;K48,1,0)+IF(L48&gt;N48,1,0)</f>
        <v>0</v>
      </c>
      <c r="R48" s="55">
        <f>IF(H48&gt;F48,1,0)+IF(K48&gt;I48,1,0)+IF(N48&gt;L48,1,0)</f>
        <v>0</v>
      </c>
      <c r="S48" s="54">
        <f>IF(Q48&gt;R48,1,0)</f>
        <v>0</v>
      </c>
      <c r="T48" s="55">
        <f>IF(R48&gt;Q48,1,0)</f>
        <v>0</v>
      </c>
    </row>
    <row r="49" spans="1:20" ht="13.5">
      <c r="A49" s="34"/>
      <c r="B49" s="34"/>
      <c r="C49" s="56" t="s">
        <v>64</v>
      </c>
      <c r="D49" s="57"/>
      <c r="E49" s="57"/>
      <c r="F49" s="49"/>
      <c r="G49" s="49" t="s">
        <v>63</v>
      </c>
      <c r="H49" s="51"/>
      <c r="I49" s="49"/>
      <c r="J49" s="49" t="s">
        <v>63</v>
      </c>
      <c r="K49" s="51"/>
      <c r="L49" s="49"/>
      <c r="M49" s="49" t="s">
        <v>63</v>
      </c>
      <c r="N49" s="51"/>
      <c r="O49" s="52">
        <f>F49+I49+L49</f>
        <v>0</v>
      </c>
      <c r="P49" s="53">
        <f>H49+K49+N49</f>
        <v>0</v>
      </c>
      <c r="Q49" s="54">
        <f>IF(F49&gt;H49,1,0)+IF(I49&gt;K49,1,0)+IF(L49&gt;N49,1,0)</f>
        <v>0</v>
      </c>
      <c r="R49" s="55">
        <f>IF(H49&gt;F49,1,0)+IF(K49&gt;I49,1,0)+IF(N49&gt;L49,1,0)</f>
        <v>0</v>
      </c>
      <c r="S49" s="54">
        <f>IF(Q49&gt;R49,1,0)</f>
        <v>0</v>
      </c>
      <c r="T49" s="55">
        <f>IF(R49&gt;Q49,1,0)</f>
        <v>0</v>
      </c>
    </row>
    <row r="50" spans="1:20" ht="13.5">
      <c r="A50" s="34"/>
      <c r="B50" s="34"/>
      <c r="C50" s="56" t="s">
        <v>65</v>
      </c>
      <c r="D50" s="57"/>
      <c r="E50" s="48"/>
      <c r="F50" s="49"/>
      <c r="G50" s="49" t="s">
        <v>63</v>
      </c>
      <c r="H50" s="51"/>
      <c r="I50" s="49"/>
      <c r="J50" s="49" t="s">
        <v>63</v>
      </c>
      <c r="K50" s="51"/>
      <c r="L50" s="49"/>
      <c r="M50" s="49" t="s">
        <v>63</v>
      </c>
      <c r="N50" s="51"/>
      <c r="O50" s="52">
        <f>F50+I50+L50</f>
        <v>0</v>
      </c>
      <c r="P50" s="53">
        <f>H50+K50+N50</f>
        <v>0</v>
      </c>
      <c r="Q50" s="54">
        <f>IF(F50&gt;H50,1,0)+IF(I50&gt;K50,1,0)+IF(L50&gt;N50,1,0)</f>
        <v>0</v>
      </c>
      <c r="R50" s="55">
        <f>IF(H50&gt;F50,1,0)+IF(K50&gt;I50,1,0)+IF(N50&gt;L50,1,0)</f>
        <v>0</v>
      </c>
      <c r="S50" s="54">
        <f>IF(Q50&gt;R50,1,0)</f>
        <v>0</v>
      </c>
      <c r="T50" s="55">
        <f>IF(R50&gt;Q50,1,0)</f>
        <v>0</v>
      </c>
    </row>
    <row r="51" spans="1:20" ht="13.5">
      <c r="A51" s="34"/>
      <c r="B51" s="34"/>
      <c r="C51" s="56" t="s">
        <v>66</v>
      </c>
      <c r="D51" s="57"/>
      <c r="E51" s="57"/>
      <c r="F51" s="49"/>
      <c r="G51" s="49" t="s">
        <v>63</v>
      </c>
      <c r="H51" s="51"/>
      <c r="I51" s="49"/>
      <c r="J51" s="49" t="s">
        <v>63</v>
      </c>
      <c r="K51" s="51"/>
      <c r="L51" s="49"/>
      <c r="M51" s="49" t="s">
        <v>63</v>
      </c>
      <c r="N51" s="51"/>
      <c r="O51" s="52">
        <f>F51+I51+L51</f>
        <v>0</v>
      </c>
      <c r="P51" s="53">
        <f>H51+K51+N51</f>
        <v>0</v>
      </c>
      <c r="Q51" s="54">
        <f>IF(F51&gt;H51,1,0)+IF(I51&gt;K51,1,0)+IF(L51&gt;N51,1,0)</f>
        <v>0</v>
      </c>
      <c r="R51" s="55">
        <f>IF(H51&gt;F51,1,0)+IF(K51&gt;I51,1,0)+IF(N51&gt;L51,1,0)</f>
        <v>0</v>
      </c>
      <c r="S51" s="54">
        <f>IF(Q51&gt;R51,1,0)</f>
        <v>0</v>
      </c>
      <c r="T51" s="55">
        <f>IF(R51&gt;Q51,1,0)</f>
        <v>0</v>
      </c>
    </row>
    <row r="52" spans="1:20" ht="15" thickBot="1">
      <c r="A52" s="34"/>
      <c r="B52" s="34"/>
      <c r="C52" s="58" t="s">
        <v>67</v>
      </c>
      <c r="D52" s="59"/>
      <c r="E52" s="59"/>
      <c r="F52" s="60"/>
      <c r="G52" s="60" t="s">
        <v>63</v>
      </c>
      <c r="H52" s="61"/>
      <c r="I52" s="60"/>
      <c r="J52" s="60" t="s">
        <v>63</v>
      </c>
      <c r="K52" s="61"/>
      <c r="L52" s="60"/>
      <c r="M52" s="60" t="s">
        <v>63</v>
      </c>
      <c r="N52" s="61"/>
      <c r="O52" s="62">
        <f>F52+I52+L52</f>
        <v>0</v>
      </c>
      <c r="P52" s="63">
        <f>H52+K52+N52</f>
        <v>0</v>
      </c>
      <c r="Q52" s="64">
        <f>IF(F52&gt;H52,1,0)+IF(I52&gt;K52,1,0)+IF(L52&gt;N52,1,0)</f>
        <v>0</v>
      </c>
      <c r="R52" s="65">
        <f>IF(H52&gt;F52,1,0)+IF(K52&gt;I52,1,0)+IF(N52&gt;L52,1,0)</f>
        <v>0</v>
      </c>
      <c r="S52" s="64">
        <f>IF(Q52&gt;R52,1,0)</f>
        <v>0</v>
      </c>
      <c r="T52" s="65">
        <f>IF(R52&gt;Q52,1,0)</f>
        <v>0</v>
      </c>
    </row>
    <row r="53" spans="1:20" ht="15" thickTop="1">
      <c r="A53" s="34"/>
      <c r="B53" s="34"/>
      <c r="C53" s="66" t="s">
        <v>68</v>
      </c>
      <c r="D53" s="67">
        <f>IF(S53+T53=0,0,IF(S53=T53,2,IF(S53&gt;T53,3,1)))</f>
        <v>0</v>
      </c>
      <c r="E53" s="67">
        <f>IF(S53+T53=0,0,IF(S53=T53,2,IF(T53&gt;S53,3,1)))</f>
        <v>0</v>
      </c>
      <c r="F53" s="68"/>
      <c r="G53" s="69"/>
      <c r="H53" s="69"/>
      <c r="I53" s="69"/>
      <c r="J53" s="69"/>
      <c r="K53" s="69"/>
      <c r="L53" s="69"/>
      <c r="M53" s="69"/>
      <c r="N53" s="70"/>
      <c r="O53" s="71">
        <f aca="true" t="shared" si="4" ref="O53:T53">SUM(O48:O52)</f>
        <v>0</v>
      </c>
      <c r="P53" s="72">
        <f t="shared" si="4"/>
        <v>0</v>
      </c>
      <c r="Q53" s="72">
        <f t="shared" si="4"/>
        <v>0</v>
      </c>
      <c r="R53" s="72">
        <f t="shared" si="4"/>
        <v>0</v>
      </c>
      <c r="S53" s="72">
        <f t="shared" si="4"/>
        <v>0</v>
      </c>
      <c r="T53" s="72">
        <f t="shared" si="4"/>
        <v>0</v>
      </c>
    </row>
    <row r="54" spans="1:20" ht="13.5">
      <c r="A54" s="73"/>
      <c r="B54" s="73"/>
      <c r="C54" s="74" t="s">
        <v>69</v>
      </c>
      <c r="D54" s="367">
        <f>IF(D53+E53=0,0,IF(D53=E53,E46,IF(D53&gt;E53,D47,E47)))</f>
        <v>0</v>
      </c>
      <c r="E54" s="368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77"/>
      <c r="Q54" s="77"/>
      <c r="R54" s="77"/>
      <c r="S54" s="77"/>
      <c r="T54" s="77"/>
    </row>
    <row r="55" spans="1:20" ht="13.5">
      <c r="A55" s="73"/>
      <c r="B55" s="73"/>
      <c r="C55" s="79"/>
      <c r="D55" s="90"/>
      <c r="E55" s="90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7"/>
      <c r="Q55" s="77"/>
      <c r="R55" s="77"/>
      <c r="S55" s="77"/>
      <c r="T55" s="77"/>
    </row>
    <row r="56" spans="1:20" ht="6" customHeight="1">
      <c r="A56" s="369"/>
      <c r="B56" s="369"/>
      <c r="C56" s="87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89"/>
      <c r="Q56" s="89"/>
      <c r="R56" s="89"/>
      <c r="S56" s="89"/>
      <c r="T56" s="89"/>
    </row>
    <row r="57" spans="1:14" ht="13.5">
      <c r="A57" s="34"/>
      <c r="B57" s="34"/>
      <c r="C57" s="35"/>
      <c r="D57" s="82"/>
      <c r="E57" s="81"/>
      <c r="F57" s="81"/>
      <c r="G57" s="81"/>
      <c r="H57" s="81"/>
      <c r="I57" s="81"/>
      <c r="J57" s="81"/>
      <c r="K57" s="81"/>
      <c r="L57" s="81"/>
      <c r="M57" s="81"/>
      <c r="N57" s="81"/>
    </row>
    <row r="58" spans="1:20" ht="13.5">
      <c r="A58" s="36"/>
      <c r="B58" s="36"/>
      <c r="C58" s="37"/>
      <c r="D58" s="38"/>
      <c r="E58" s="39" t="s">
        <v>56</v>
      </c>
      <c r="F58" s="359" t="s">
        <v>57</v>
      </c>
      <c r="G58" s="360"/>
      <c r="H58" s="360"/>
      <c r="I58" s="360"/>
      <c r="J58" s="360"/>
      <c r="K58" s="360"/>
      <c r="L58" s="360"/>
      <c r="M58" s="360"/>
      <c r="N58" s="361"/>
      <c r="O58" s="362" t="s">
        <v>58</v>
      </c>
      <c r="P58" s="363"/>
      <c r="Q58" s="362" t="s">
        <v>59</v>
      </c>
      <c r="R58" s="363"/>
      <c r="S58" s="362" t="s">
        <v>60</v>
      </c>
      <c r="T58" s="363"/>
    </row>
    <row r="59" spans="1:20" ht="15" thickBot="1">
      <c r="A59" s="34"/>
      <c r="B59" s="34" t="s">
        <v>101</v>
      </c>
      <c r="C59" s="40" t="s">
        <v>61</v>
      </c>
      <c r="D59" s="41"/>
      <c r="E59" s="41"/>
      <c r="F59" s="42">
        <v>1</v>
      </c>
      <c r="G59" s="43"/>
      <c r="H59" s="43"/>
      <c r="I59" s="43">
        <v>2</v>
      </c>
      <c r="J59" s="43"/>
      <c r="K59" s="43"/>
      <c r="L59" s="43">
        <v>3</v>
      </c>
      <c r="M59" s="44"/>
      <c r="N59" s="45"/>
      <c r="O59" s="364"/>
      <c r="P59" s="365"/>
      <c r="Q59" s="364"/>
      <c r="R59" s="365"/>
      <c r="S59" s="364"/>
      <c r="T59" s="365"/>
    </row>
    <row r="60" spans="1:20" ht="15" thickTop="1">
      <c r="A60" s="34"/>
      <c r="B60" s="34"/>
      <c r="C60" s="47" t="s">
        <v>62</v>
      </c>
      <c r="D60" s="48"/>
      <c r="E60" s="48"/>
      <c r="F60" s="49"/>
      <c r="G60" s="50" t="s">
        <v>63</v>
      </c>
      <c r="H60" s="51"/>
      <c r="I60" s="49"/>
      <c r="J60" s="50" t="s">
        <v>63</v>
      </c>
      <c r="K60" s="51"/>
      <c r="L60" s="49"/>
      <c r="M60" s="50" t="s">
        <v>63</v>
      </c>
      <c r="N60" s="51"/>
      <c r="O60" s="52">
        <f>F60+I60+L60</f>
        <v>0</v>
      </c>
      <c r="P60" s="53">
        <f>H60+K60+N60</f>
        <v>0</v>
      </c>
      <c r="Q60" s="54">
        <f>IF(F60&gt;H60,1,0)+IF(I60&gt;K60,1,0)+IF(L60&gt;N60,1,0)</f>
        <v>0</v>
      </c>
      <c r="R60" s="55">
        <f>IF(H60&gt;F60,1,0)+IF(K60&gt;I60,1,0)+IF(N60&gt;L60,1,0)</f>
        <v>0</v>
      </c>
      <c r="S60" s="54">
        <f>IF(Q60&gt;R60,1,0)</f>
        <v>0</v>
      </c>
      <c r="T60" s="55">
        <f>IF(R60&gt;Q60,1,0)</f>
        <v>0</v>
      </c>
    </row>
    <row r="61" spans="1:20" ht="13.5">
      <c r="A61" s="34"/>
      <c r="B61" s="34"/>
      <c r="C61" s="56" t="s">
        <v>64</v>
      </c>
      <c r="D61" s="57"/>
      <c r="E61" s="57"/>
      <c r="F61" s="49"/>
      <c r="G61" s="49" t="s">
        <v>63</v>
      </c>
      <c r="H61" s="51"/>
      <c r="I61" s="49"/>
      <c r="J61" s="49" t="s">
        <v>63</v>
      </c>
      <c r="K61" s="51"/>
      <c r="L61" s="49"/>
      <c r="M61" s="49" t="s">
        <v>63</v>
      </c>
      <c r="N61" s="51"/>
      <c r="O61" s="52">
        <f>F61+I61+L61</f>
        <v>0</v>
      </c>
      <c r="P61" s="53">
        <f>H61+K61+N61</f>
        <v>0</v>
      </c>
      <c r="Q61" s="54">
        <f>IF(F61&gt;H61,1,0)+IF(I61&gt;K61,1,0)+IF(L61&gt;N61,1,0)</f>
        <v>0</v>
      </c>
      <c r="R61" s="55">
        <f>IF(H61&gt;F61,1,0)+IF(K61&gt;I61,1,0)+IF(N61&gt;L61,1,0)</f>
        <v>0</v>
      </c>
      <c r="S61" s="54">
        <f>IF(Q61&gt;R61,1,0)</f>
        <v>0</v>
      </c>
      <c r="T61" s="55">
        <f>IF(R61&gt;Q61,1,0)</f>
        <v>0</v>
      </c>
    </row>
    <row r="62" spans="1:20" ht="13.5">
      <c r="A62" s="34"/>
      <c r="B62" s="34"/>
      <c r="C62" s="56" t="s">
        <v>65</v>
      </c>
      <c r="D62" s="57"/>
      <c r="E62" s="48"/>
      <c r="F62" s="49"/>
      <c r="G62" s="49" t="s">
        <v>63</v>
      </c>
      <c r="H62" s="51"/>
      <c r="I62" s="49"/>
      <c r="J62" s="49" t="s">
        <v>63</v>
      </c>
      <c r="K62" s="51"/>
      <c r="L62" s="49"/>
      <c r="M62" s="49" t="s">
        <v>63</v>
      </c>
      <c r="N62" s="51"/>
      <c r="O62" s="52">
        <f>F62+I62+L62</f>
        <v>0</v>
      </c>
      <c r="P62" s="53">
        <f>H62+K62+N62</f>
        <v>0</v>
      </c>
      <c r="Q62" s="54">
        <f>IF(F62&gt;H62,1,0)+IF(I62&gt;K62,1,0)+IF(L62&gt;N62,1,0)</f>
        <v>0</v>
      </c>
      <c r="R62" s="55">
        <f>IF(H62&gt;F62,1,0)+IF(K62&gt;I62,1,0)+IF(N62&gt;L62,1,0)</f>
        <v>0</v>
      </c>
      <c r="S62" s="54">
        <f>IF(Q62&gt;R62,1,0)</f>
        <v>0</v>
      </c>
      <c r="T62" s="55">
        <f>IF(R62&gt;Q62,1,0)</f>
        <v>0</v>
      </c>
    </row>
    <row r="63" spans="1:20" ht="13.5">
      <c r="A63" s="34"/>
      <c r="B63" s="34"/>
      <c r="C63" s="56" t="s">
        <v>66</v>
      </c>
      <c r="D63" s="57"/>
      <c r="E63" s="57"/>
      <c r="F63" s="49"/>
      <c r="G63" s="49" t="s">
        <v>63</v>
      </c>
      <c r="H63" s="51"/>
      <c r="I63" s="49"/>
      <c r="J63" s="49" t="s">
        <v>63</v>
      </c>
      <c r="K63" s="51"/>
      <c r="L63" s="49"/>
      <c r="M63" s="49" t="s">
        <v>63</v>
      </c>
      <c r="N63" s="51"/>
      <c r="O63" s="52">
        <f>F63+I63+L63</f>
        <v>0</v>
      </c>
      <c r="P63" s="53">
        <f>H63+K63+N63</f>
        <v>0</v>
      </c>
      <c r="Q63" s="54">
        <f>IF(F63&gt;H63,1,0)+IF(I63&gt;K63,1,0)+IF(L63&gt;N63,1,0)</f>
        <v>0</v>
      </c>
      <c r="R63" s="55">
        <f>IF(H63&gt;F63,1,0)+IF(K63&gt;I63,1,0)+IF(N63&gt;L63,1,0)</f>
        <v>0</v>
      </c>
      <c r="S63" s="54">
        <f>IF(Q63&gt;R63,1,0)</f>
        <v>0</v>
      </c>
      <c r="T63" s="55">
        <f>IF(R63&gt;Q63,1,0)</f>
        <v>0</v>
      </c>
    </row>
    <row r="64" spans="1:20" ht="15" thickBot="1">
      <c r="A64" s="34"/>
      <c r="B64" s="34"/>
      <c r="C64" s="58" t="s">
        <v>67</v>
      </c>
      <c r="D64" s="59"/>
      <c r="E64" s="59"/>
      <c r="F64" s="60"/>
      <c r="G64" s="60" t="s">
        <v>63</v>
      </c>
      <c r="H64" s="61"/>
      <c r="I64" s="60"/>
      <c r="J64" s="60" t="s">
        <v>63</v>
      </c>
      <c r="K64" s="61"/>
      <c r="L64" s="60"/>
      <c r="M64" s="60" t="s">
        <v>63</v>
      </c>
      <c r="N64" s="61"/>
      <c r="O64" s="62">
        <f>F64+I64+L64</f>
        <v>0</v>
      </c>
      <c r="P64" s="63">
        <f>H64+K64+N64</f>
        <v>0</v>
      </c>
      <c r="Q64" s="64">
        <f>IF(F64&gt;H64,1,0)+IF(I64&gt;K64,1,0)+IF(L64&gt;N64,1,0)</f>
        <v>0</v>
      </c>
      <c r="R64" s="65">
        <f>IF(H64&gt;F64,1,0)+IF(K64&gt;I64,1,0)+IF(N64&gt;L64,1,0)</f>
        <v>0</v>
      </c>
      <c r="S64" s="64">
        <f>IF(Q64&gt;R64,1,0)</f>
        <v>0</v>
      </c>
      <c r="T64" s="65">
        <f>IF(R64&gt;Q64,1,0)</f>
        <v>0</v>
      </c>
    </row>
    <row r="65" spans="1:20" ht="15" thickTop="1">
      <c r="A65" s="34"/>
      <c r="B65" s="34"/>
      <c r="C65" s="66" t="s">
        <v>68</v>
      </c>
      <c r="D65" s="67">
        <f>IF(S65+T65=0,0,IF(S65=T65,2,IF(S65&gt;T65,3,1)))</f>
        <v>0</v>
      </c>
      <c r="E65" s="67">
        <f>IF(S65+T65=0,0,IF(S65=T65,2,IF(T65&gt;S65,3,1)))</f>
        <v>0</v>
      </c>
      <c r="F65" s="68"/>
      <c r="G65" s="69"/>
      <c r="H65" s="69"/>
      <c r="I65" s="69"/>
      <c r="J65" s="69"/>
      <c r="K65" s="69"/>
      <c r="L65" s="69"/>
      <c r="M65" s="69"/>
      <c r="N65" s="70"/>
      <c r="O65" s="71">
        <f aca="true" t="shared" si="5" ref="O65:T65">SUM(O60:O64)</f>
        <v>0</v>
      </c>
      <c r="P65" s="72">
        <f t="shared" si="5"/>
        <v>0</v>
      </c>
      <c r="Q65" s="72">
        <f t="shared" si="5"/>
        <v>0</v>
      </c>
      <c r="R65" s="72">
        <f t="shared" si="5"/>
        <v>0</v>
      </c>
      <c r="S65" s="72">
        <f t="shared" si="5"/>
        <v>0</v>
      </c>
      <c r="T65" s="72">
        <f t="shared" si="5"/>
        <v>0</v>
      </c>
    </row>
    <row r="66" spans="1:20" ht="13.5">
      <c r="A66" s="73"/>
      <c r="B66" s="73"/>
      <c r="C66" s="74" t="s">
        <v>69</v>
      </c>
      <c r="D66" s="367">
        <f>IF(D65+E65=0,0,IF(D65=E65,E58,IF(D65&gt;E65,D59,E59)))</f>
        <v>0</v>
      </c>
      <c r="E66" s="368"/>
      <c r="F66" s="75"/>
      <c r="G66" s="75"/>
      <c r="H66" s="75"/>
      <c r="I66" s="75"/>
      <c r="J66" s="75"/>
      <c r="K66" s="75"/>
      <c r="L66" s="75"/>
      <c r="M66" s="75"/>
      <c r="N66" s="75"/>
      <c r="O66" s="76"/>
      <c r="P66" s="77"/>
      <c r="Q66" s="77"/>
      <c r="R66" s="77"/>
      <c r="S66" s="77"/>
      <c r="T66" s="77"/>
    </row>
    <row r="67" spans="1:20" ht="13.5">
      <c r="A67" s="73"/>
      <c r="B67" s="73"/>
      <c r="C67" s="79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6"/>
      <c r="P67" s="77"/>
      <c r="Q67" s="77"/>
      <c r="R67" s="77"/>
      <c r="S67" s="77"/>
      <c r="T67" s="77"/>
    </row>
    <row r="68" spans="1:20" ht="13.5">
      <c r="A68" s="36"/>
      <c r="B68" s="36"/>
      <c r="C68" s="37"/>
      <c r="D68" s="38"/>
      <c r="E68" s="39" t="s">
        <v>56</v>
      </c>
      <c r="F68" s="359" t="s">
        <v>57</v>
      </c>
      <c r="G68" s="360"/>
      <c r="H68" s="360"/>
      <c r="I68" s="360"/>
      <c r="J68" s="360"/>
      <c r="K68" s="360"/>
      <c r="L68" s="360"/>
      <c r="M68" s="360"/>
      <c r="N68" s="361"/>
      <c r="O68" s="362" t="s">
        <v>58</v>
      </c>
      <c r="P68" s="363"/>
      <c r="Q68" s="362" t="s">
        <v>59</v>
      </c>
      <c r="R68" s="363"/>
      <c r="S68" s="362" t="s">
        <v>60</v>
      </c>
      <c r="T68" s="363"/>
    </row>
    <row r="69" spans="1:20" ht="15" thickBot="1">
      <c r="A69" s="34"/>
      <c r="B69" s="34" t="s">
        <v>101</v>
      </c>
      <c r="C69" s="40" t="s">
        <v>61</v>
      </c>
      <c r="D69" s="41"/>
      <c r="E69" s="41"/>
      <c r="F69" s="42">
        <v>1</v>
      </c>
      <c r="G69" s="43"/>
      <c r="H69" s="43"/>
      <c r="I69" s="43">
        <v>2</v>
      </c>
      <c r="J69" s="43"/>
      <c r="K69" s="43"/>
      <c r="L69" s="43">
        <v>3</v>
      </c>
      <c r="M69" s="44"/>
      <c r="N69" s="45"/>
      <c r="O69" s="364"/>
      <c r="P69" s="365"/>
      <c r="Q69" s="364"/>
      <c r="R69" s="365"/>
      <c r="S69" s="364"/>
      <c r="T69" s="365"/>
    </row>
    <row r="70" spans="1:20" ht="15" thickTop="1">
      <c r="A70" s="34"/>
      <c r="B70" s="34"/>
      <c r="C70" s="47" t="s">
        <v>62</v>
      </c>
      <c r="D70" s="48"/>
      <c r="E70" s="48"/>
      <c r="F70" s="49"/>
      <c r="G70" s="50" t="s">
        <v>63</v>
      </c>
      <c r="H70" s="51"/>
      <c r="I70" s="49"/>
      <c r="J70" s="50" t="s">
        <v>63</v>
      </c>
      <c r="K70" s="51"/>
      <c r="L70" s="49"/>
      <c r="M70" s="50" t="s">
        <v>63</v>
      </c>
      <c r="N70" s="51"/>
      <c r="O70" s="52">
        <f>F70+I70+L70</f>
        <v>0</v>
      </c>
      <c r="P70" s="53">
        <f>H70+K70+N70</f>
        <v>0</v>
      </c>
      <c r="Q70" s="54">
        <f>IF(F70&gt;H70,1,0)+IF(I70&gt;K70,1,0)+IF(L70&gt;N70,1,0)</f>
        <v>0</v>
      </c>
      <c r="R70" s="55">
        <f>IF(H70&gt;F70,1,0)+IF(K70&gt;I70,1,0)+IF(N70&gt;L70,1,0)</f>
        <v>0</v>
      </c>
      <c r="S70" s="54">
        <f>IF(Q70&gt;R70,1,0)</f>
        <v>0</v>
      </c>
      <c r="T70" s="55">
        <f>IF(R70&gt;Q70,1,0)</f>
        <v>0</v>
      </c>
    </row>
    <row r="71" spans="1:20" ht="13.5">
      <c r="A71" s="34"/>
      <c r="B71" s="34"/>
      <c r="C71" s="56" t="s">
        <v>64</v>
      </c>
      <c r="D71" s="57"/>
      <c r="E71" s="57"/>
      <c r="F71" s="49"/>
      <c r="G71" s="49" t="s">
        <v>63</v>
      </c>
      <c r="H71" s="51"/>
      <c r="I71" s="49"/>
      <c r="J71" s="49" t="s">
        <v>63</v>
      </c>
      <c r="K71" s="51"/>
      <c r="L71" s="49"/>
      <c r="M71" s="49" t="s">
        <v>63</v>
      </c>
      <c r="N71" s="51"/>
      <c r="O71" s="52">
        <f>F71+I71+L71</f>
        <v>0</v>
      </c>
      <c r="P71" s="53">
        <f>H71+K71+N71</f>
        <v>0</v>
      </c>
      <c r="Q71" s="54">
        <f>IF(F71&gt;H71,1,0)+IF(I71&gt;K71,1,0)+IF(L71&gt;N71,1,0)</f>
        <v>0</v>
      </c>
      <c r="R71" s="55">
        <f>IF(H71&gt;F71,1,0)+IF(K71&gt;I71,1,0)+IF(N71&gt;L71,1,0)</f>
        <v>0</v>
      </c>
      <c r="S71" s="54">
        <f>IF(Q71&gt;R71,1,0)</f>
        <v>0</v>
      </c>
      <c r="T71" s="55">
        <f>IF(R71&gt;Q71,1,0)</f>
        <v>0</v>
      </c>
    </row>
    <row r="72" spans="1:20" ht="13.5">
      <c r="A72" s="34"/>
      <c r="B72" s="34"/>
      <c r="C72" s="56" t="s">
        <v>65</v>
      </c>
      <c r="D72" s="57"/>
      <c r="E72" s="48"/>
      <c r="F72" s="49"/>
      <c r="G72" s="49" t="s">
        <v>63</v>
      </c>
      <c r="H72" s="51"/>
      <c r="I72" s="49"/>
      <c r="J72" s="49" t="s">
        <v>63</v>
      </c>
      <c r="K72" s="51"/>
      <c r="L72" s="49"/>
      <c r="M72" s="49" t="s">
        <v>63</v>
      </c>
      <c r="N72" s="51"/>
      <c r="O72" s="52">
        <f>F72+I72+L72</f>
        <v>0</v>
      </c>
      <c r="P72" s="53">
        <f>H72+K72+N72</f>
        <v>0</v>
      </c>
      <c r="Q72" s="54">
        <f>IF(F72&gt;H72,1,0)+IF(I72&gt;K72,1,0)+IF(L72&gt;N72,1,0)</f>
        <v>0</v>
      </c>
      <c r="R72" s="55">
        <f>IF(H72&gt;F72,1,0)+IF(K72&gt;I72,1,0)+IF(N72&gt;L72,1,0)</f>
        <v>0</v>
      </c>
      <c r="S72" s="54">
        <f>IF(Q72&gt;R72,1,0)</f>
        <v>0</v>
      </c>
      <c r="T72" s="55">
        <f>IF(R72&gt;Q72,1,0)</f>
        <v>0</v>
      </c>
    </row>
    <row r="73" spans="1:20" ht="13.5">
      <c r="A73" s="34"/>
      <c r="B73" s="34"/>
      <c r="C73" s="56" t="s">
        <v>66</v>
      </c>
      <c r="D73" s="57"/>
      <c r="E73" s="57"/>
      <c r="F73" s="49"/>
      <c r="G73" s="49" t="s">
        <v>63</v>
      </c>
      <c r="H73" s="51"/>
      <c r="I73" s="49"/>
      <c r="J73" s="49" t="s">
        <v>63</v>
      </c>
      <c r="K73" s="51"/>
      <c r="L73" s="49"/>
      <c r="M73" s="49" t="s">
        <v>63</v>
      </c>
      <c r="N73" s="51"/>
      <c r="O73" s="52">
        <f>F73+I73+L73</f>
        <v>0</v>
      </c>
      <c r="P73" s="53">
        <f>H73+K73+N73</f>
        <v>0</v>
      </c>
      <c r="Q73" s="54">
        <f>IF(F73&gt;H73,1,0)+IF(I73&gt;K73,1,0)+IF(L73&gt;N73,1,0)</f>
        <v>0</v>
      </c>
      <c r="R73" s="55">
        <f>IF(H73&gt;F73,1,0)+IF(K73&gt;I73,1,0)+IF(N73&gt;L73,1,0)</f>
        <v>0</v>
      </c>
      <c r="S73" s="54">
        <f>IF(Q73&gt;R73,1,0)</f>
        <v>0</v>
      </c>
      <c r="T73" s="55">
        <f>IF(R73&gt;Q73,1,0)</f>
        <v>0</v>
      </c>
    </row>
    <row r="74" spans="1:20" ht="15" thickBot="1">
      <c r="A74" s="34"/>
      <c r="B74" s="34"/>
      <c r="C74" s="58" t="s">
        <v>67</v>
      </c>
      <c r="D74" s="59"/>
      <c r="E74" s="59"/>
      <c r="F74" s="60"/>
      <c r="G74" s="60" t="s">
        <v>63</v>
      </c>
      <c r="H74" s="61"/>
      <c r="I74" s="60"/>
      <c r="J74" s="60" t="s">
        <v>63</v>
      </c>
      <c r="K74" s="61"/>
      <c r="L74" s="60"/>
      <c r="M74" s="60" t="s">
        <v>63</v>
      </c>
      <c r="N74" s="61"/>
      <c r="O74" s="62">
        <f>F74+I74+L74</f>
        <v>0</v>
      </c>
      <c r="P74" s="63">
        <f>H74+K74+N74</f>
        <v>0</v>
      </c>
      <c r="Q74" s="64">
        <f>IF(F74&gt;H74,1,0)+IF(I74&gt;K74,1,0)+IF(L74&gt;N74,1,0)</f>
        <v>0</v>
      </c>
      <c r="R74" s="65">
        <f>IF(H74&gt;F74,1,0)+IF(K74&gt;I74,1,0)+IF(N74&gt;L74,1,0)</f>
        <v>0</v>
      </c>
      <c r="S74" s="64">
        <f>IF(Q74&gt;R74,1,0)</f>
        <v>0</v>
      </c>
      <c r="T74" s="65">
        <f>IF(R74&gt;Q74,1,0)</f>
        <v>0</v>
      </c>
    </row>
    <row r="75" spans="1:20" ht="15" thickTop="1">
      <c r="A75" s="34"/>
      <c r="B75" s="34"/>
      <c r="C75" s="66" t="s">
        <v>68</v>
      </c>
      <c r="D75" s="67">
        <f>IF(S75+T75=0,0,IF(S75=T75,2,IF(S75&gt;T75,3,1)))</f>
        <v>0</v>
      </c>
      <c r="E75" s="67">
        <f>IF(S75+T75=0,0,IF(S75=T75,2,IF(T75&gt;S75,3,1)))</f>
        <v>0</v>
      </c>
      <c r="F75" s="68"/>
      <c r="G75" s="69"/>
      <c r="H75" s="69"/>
      <c r="I75" s="69"/>
      <c r="J75" s="69"/>
      <c r="K75" s="69"/>
      <c r="L75" s="69"/>
      <c r="M75" s="69"/>
      <c r="N75" s="70"/>
      <c r="O75" s="71">
        <f aca="true" t="shared" si="6" ref="O75:T75">SUM(O70:O74)</f>
        <v>0</v>
      </c>
      <c r="P75" s="72">
        <f t="shared" si="6"/>
        <v>0</v>
      </c>
      <c r="Q75" s="72">
        <f t="shared" si="6"/>
        <v>0</v>
      </c>
      <c r="R75" s="72">
        <f t="shared" si="6"/>
        <v>0</v>
      </c>
      <c r="S75" s="72">
        <f t="shared" si="6"/>
        <v>0</v>
      </c>
      <c r="T75" s="72">
        <f t="shared" si="6"/>
        <v>0</v>
      </c>
    </row>
    <row r="76" spans="1:20" ht="13.5">
      <c r="A76" s="73"/>
      <c r="B76" s="73"/>
      <c r="C76" s="74" t="s">
        <v>69</v>
      </c>
      <c r="D76" s="367">
        <f>IF(D75+E75=0,0,IF(D75=E75,E68,IF(D75&gt;E75,D69,E69)))</f>
        <v>0</v>
      </c>
      <c r="E76" s="368"/>
      <c r="F76" s="75"/>
      <c r="G76" s="75"/>
      <c r="H76" s="75"/>
      <c r="I76" s="75"/>
      <c r="J76" s="75"/>
      <c r="K76" s="75"/>
      <c r="L76" s="75"/>
      <c r="M76" s="75"/>
      <c r="N76" s="75"/>
      <c r="O76" s="76"/>
      <c r="P76" s="77"/>
      <c r="Q76" s="77"/>
      <c r="R76" s="77"/>
      <c r="S76" s="77"/>
      <c r="T76" s="77"/>
    </row>
    <row r="77" spans="1:14" ht="12.75">
      <c r="A77" s="80"/>
      <c r="B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</row>
    <row r="78" spans="1:20" ht="13.5">
      <c r="A78" s="36"/>
      <c r="B78" s="36"/>
      <c r="C78" s="37"/>
      <c r="D78" s="38"/>
      <c r="E78" s="39" t="s">
        <v>56</v>
      </c>
      <c r="F78" s="359" t="s">
        <v>57</v>
      </c>
      <c r="G78" s="360"/>
      <c r="H78" s="360"/>
      <c r="I78" s="360"/>
      <c r="J78" s="360"/>
      <c r="K78" s="360"/>
      <c r="L78" s="360"/>
      <c r="M78" s="360"/>
      <c r="N78" s="361"/>
      <c r="O78" s="362" t="s">
        <v>58</v>
      </c>
      <c r="P78" s="363"/>
      <c r="Q78" s="362" t="s">
        <v>59</v>
      </c>
      <c r="R78" s="363"/>
      <c r="S78" s="362" t="s">
        <v>60</v>
      </c>
      <c r="T78" s="363"/>
    </row>
    <row r="79" spans="1:20" ht="15" thickBot="1">
      <c r="A79" s="34"/>
      <c r="B79" s="34" t="s">
        <v>102</v>
      </c>
      <c r="C79" s="40" t="s">
        <v>61</v>
      </c>
      <c r="D79" s="41"/>
      <c r="E79" s="41"/>
      <c r="F79" s="42">
        <v>1</v>
      </c>
      <c r="G79" s="43"/>
      <c r="H79" s="43"/>
      <c r="I79" s="43">
        <v>2</v>
      </c>
      <c r="J79" s="43"/>
      <c r="K79" s="43"/>
      <c r="L79" s="43">
        <v>3</v>
      </c>
      <c r="M79" s="44"/>
      <c r="N79" s="45"/>
      <c r="O79" s="364"/>
      <c r="P79" s="365"/>
      <c r="Q79" s="364"/>
      <c r="R79" s="365"/>
      <c r="S79" s="364"/>
      <c r="T79" s="365"/>
    </row>
    <row r="80" spans="1:20" ht="15" thickTop="1">
      <c r="A80" s="34"/>
      <c r="B80" s="34"/>
      <c r="C80" s="47" t="s">
        <v>62</v>
      </c>
      <c r="D80" s="48"/>
      <c r="E80" s="48"/>
      <c r="F80" s="49"/>
      <c r="G80" s="50" t="s">
        <v>63</v>
      </c>
      <c r="H80" s="51"/>
      <c r="I80" s="49"/>
      <c r="J80" s="50" t="s">
        <v>63</v>
      </c>
      <c r="K80" s="51"/>
      <c r="L80" s="49"/>
      <c r="M80" s="50" t="s">
        <v>63</v>
      </c>
      <c r="N80" s="51"/>
      <c r="O80" s="52">
        <f>F80+I80+L80</f>
        <v>0</v>
      </c>
      <c r="P80" s="53">
        <f>H80+K80+N80</f>
        <v>0</v>
      </c>
      <c r="Q80" s="54">
        <f>IF(F80&gt;H80,1,0)+IF(I80&gt;K80,1,0)+IF(L80&gt;N80,1,0)</f>
        <v>0</v>
      </c>
      <c r="R80" s="55">
        <f>IF(H80&gt;F80,1,0)+IF(K80&gt;I80,1,0)+IF(N80&gt;L80,1,0)</f>
        <v>0</v>
      </c>
      <c r="S80" s="54">
        <f>IF(Q80&gt;R80,1,0)</f>
        <v>0</v>
      </c>
      <c r="T80" s="55">
        <f>IF(R80&gt;Q80,1,0)</f>
        <v>0</v>
      </c>
    </row>
    <row r="81" spans="1:20" ht="13.5">
      <c r="A81" s="34"/>
      <c r="B81" s="34"/>
      <c r="C81" s="56" t="s">
        <v>64</v>
      </c>
      <c r="D81" s="57"/>
      <c r="E81" s="57"/>
      <c r="F81" s="49"/>
      <c r="G81" s="49" t="s">
        <v>63</v>
      </c>
      <c r="H81" s="51"/>
      <c r="I81" s="49"/>
      <c r="J81" s="49" t="s">
        <v>63</v>
      </c>
      <c r="K81" s="51"/>
      <c r="L81" s="49"/>
      <c r="M81" s="49" t="s">
        <v>63</v>
      </c>
      <c r="N81" s="51"/>
      <c r="O81" s="52">
        <f>F81+I81+L81</f>
        <v>0</v>
      </c>
      <c r="P81" s="53">
        <f>H81+K81+N81</f>
        <v>0</v>
      </c>
      <c r="Q81" s="54">
        <f>IF(F81&gt;H81,1,0)+IF(I81&gt;K81,1,0)+IF(L81&gt;N81,1,0)</f>
        <v>0</v>
      </c>
      <c r="R81" s="55">
        <f>IF(H81&gt;F81,1,0)+IF(K81&gt;I81,1,0)+IF(N81&gt;L81,1,0)</f>
        <v>0</v>
      </c>
      <c r="S81" s="54">
        <f>IF(Q81&gt;R81,1,0)</f>
        <v>0</v>
      </c>
      <c r="T81" s="55">
        <f>IF(R81&gt;Q81,1,0)</f>
        <v>0</v>
      </c>
    </row>
    <row r="82" spans="1:20" ht="13.5">
      <c r="A82" s="34"/>
      <c r="B82" s="34"/>
      <c r="C82" s="56" t="s">
        <v>65</v>
      </c>
      <c r="D82" s="57"/>
      <c r="E82" s="48"/>
      <c r="F82" s="49"/>
      <c r="G82" s="49" t="s">
        <v>63</v>
      </c>
      <c r="H82" s="51"/>
      <c r="I82" s="49"/>
      <c r="J82" s="49" t="s">
        <v>63</v>
      </c>
      <c r="K82" s="51"/>
      <c r="L82" s="49"/>
      <c r="M82" s="49" t="s">
        <v>63</v>
      </c>
      <c r="N82" s="51"/>
      <c r="O82" s="52">
        <f>F82+I82+L82</f>
        <v>0</v>
      </c>
      <c r="P82" s="53">
        <f>H82+K82+N82</f>
        <v>0</v>
      </c>
      <c r="Q82" s="54">
        <f>IF(F82&gt;H82,1,0)+IF(I82&gt;K82,1,0)+IF(L82&gt;N82,1,0)</f>
        <v>0</v>
      </c>
      <c r="R82" s="55">
        <f>IF(H82&gt;F82,1,0)+IF(K82&gt;I82,1,0)+IF(N82&gt;L82,1,0)</f>
        <v>0</v>
      </c>
      <c r="S82" s="54">
        <f>IF(Q82&gt;R82,1,0)</f>
        <v>0</v>
      </c>
      <c r="T82" s="55">
        <f>IF(R82&gt;Q82,1,0)</f>
        <v>0</v>
      </c>
    </row>
    <row r="83" spans="1:20" ht="13.5">
      <c r="A83" s="34"/>
      <c r="B83" s="34"/>
      <c r="C83" s="56" t="s">
        <v>66</v>
      </c>
      <c r="D83" s="57"/>
      <c r="E83" s="57"/>
      <c r="F83" s="49"/>
      <c r="G83" s="49" t="s">
        <v>63</v>
      </c>
      <c r="H83" s="51"/>
      <c r="I83" s="49"/>
      <c r="J83" s="49" t="s">
        <v>63</v>
      </c>
      <c r="K83" s="51"/>
      <c r="L83" s="49"/>
      <c r="M83" s="49" t="s">
        <v>63</v>
      </c>
      <c r="N83" s="51"/>
      <c r="O83" s="52">
        <f>F83+I83+L83</f>
        <v>0</v>
      </c>
      <c r="P83" s="53">
        <f>H83+K83+N83</f>
        <v>0</v>
      </c>
      <c r="Q83" s="54">
        <f>IF(F83&gt;H83,1,0)+IF(I83&gt;K83,1,0)+IF(L83&gt;N83,1,0)</f>
        <v>0</v>
      </c>
      <c r="R83" s="55">
        <f>IF(H83&gt;F83,1,0)+IF(K83&gt;I83,1,0)+IF(N83&gt;L83,1,0)</f>
        <v>0</v>
      </c>
      <c r="S83" s="54">
        <f>IF(Q83&gt;R83,1,0)</f>
        <v>0</v>
      </c>
      <c r="T83" s="55">
        <f>IF(R83&gt;Q83,1,0)</f>
        <v>0</v>
      </c>
    </row>
    <row r="84" spans="1:20" ht="15" thickBot="1">
      <c r="A84" s="34"/>
      <c r="B84" s="34"/>
      <c r="C84" s="58" t="s">
        <v>67</v>
      </c>
      <c r="D84" s="59"/>
      <c r="E84" s="59"/>
      <c r="F84" s="60"/>
      <c r="G84" s="60" t="s">
        <v>63</v>
      </c>
      <c r="H84" s="61"/>
      <c r="I84" s="60"/>
      <c r="J84" s="60" t="s">
        <v>63</v>
      </c>
      <c r="K84" s="61"/>
      <c r="L84" s="60"/>
      <c r="M84" s="60" t="s">
        <v>63</v>
      </c>
      <c r="N84" s="61"/>
      <c r="O84" s="62">
        <f>F84+I84+L84</f>
        <v>0</v>
      </c>
      <c r="P84" s="63">
        <f>H84+K84+N84</f>
        <v>0</v>
      </c>
      <c r="Q84" s="64">
        <f>IF(F84&gt;H84,1,0)+IF(I84&gt;K84,1,0)+IF(L84&gt;N84,1,0)</f>
        <v>0</v>
      </c>
      <c r="R84" s="65">
        <f>IF(H84&gt;F84,1,0)+IF(K84&gt;I84,1,0)+IF(N84&gt;L84,1,0)</f>
        <v>0</v>
      </c>
      <c r="S84" s="64">
        <f>IF(Q84&gt;R84,1,0)</f>
        <v>0</v>
      </c>
      <c r="T84" s="65">
        <f>IF(R84&gt;Q84,1,0)</f>
        <v>0</v>
      </c>
    </row>
    <row r="85" spans="1:20" ht="15" thickTop="1">
      <c r="A85" s="34"/>
      <c r="B85" s="34"/>
      <c r="C85" s="66" t="s">
        <v>68</v>
      </c>
      <c r="D85" s="67">
        <f>IF(S85+T85=0,0,IF(S85=T85,2,IF(S85&gt;T85,3,1)))</f>
        <v>0</v>
      </c>
      <c r="E85" s="67">
        <f>IF(S85+T85=0,0,IF(S85=T85,2,IF(T85&gt;S85,3,1)))</f>
        <v>0</v>
      </c>
      <c r="F85" s="68"/>
      <c r="G85" s="69"/>
      <c r="H85" s="69"/>
      <c r="I85" s="69"/>
      <c r="J85" s="69"/>
      <c r="K85" s="69"/>
      <c r="L85" s="69"/>
      <c r="M85" s="69"/>
      <c r="N85" s="70"/>
      <c r="O85" s="71">
        <f aca="true" t="shared" si="7" ref="O85:T85">SUM(O80:O84)</f>
        <v>0</v>
      </c>
      <c r="P85" s="72">
        <f t="shared" si="7"/>
        <v>0</v>
      </c>
      <c r="Q85" s="72">
        <f t="shared" si="7"/>
        <v>0</v>
      </c>
      <c r="R85" s="72">
        <f t="shared" si="7"/>
        <v>0</v>
      </c>
      <c r="S85" s="72">
        <f t="shared" si="7"/>
        <v>0</v>
      </c>
      <c r="T85" s="72">
        <f t="shared" si="7"/>
        <v>0</v>
      </c>
    </row>
    <row r="86" spans="1:20" ht="13.5">
      <c r="A86" s="73"/>
      <c r="B86" s="73"/>
      <c r="C86" s="74" t="s">
        <v>69</v>
      </c>
      <c r="D86" s="367">
        <f>IF(D85+E85=0,0,IF(D85=E85,E78,IF(D85&gt;E85,D79,E79)))</f>
        <v>0</v>
      </c>
      <c r="E86" s="368"/>
      <c r="F86" s="75"/>
      <c r="G86" s="75"/>
      <c r="H86" s="75"/>
      <c r="I86" s="75"/>
      <c r="J86" s="75"/>
      <c r="K86" s="75"/>
      <c r="L86" s="75"/>
      <c r="M86" s="75"/>
      <c r="N86" s="75"/>
      <c r="O86" s="76"/>
      <c r="P86" s="77"/>
      <c r="Q86" s="77"/>
      <c r="R86" s="77"/>
      <c r="S86" s="77"/>
      <c r="T86" s="77"/>
    </row>
    <row r="87" spans="1:14" ht="12.75">
      <c r="A87" s="80"/>
      <c r="B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20" ht="13.5">
      <c r="A88" s="36"/>
      <c r="B88" s="36"/>
      <c r="C88" s="37"/>
      <c r="D88" s="38"/>
      <c r="E88" s="39" t="s">
        <v>56</v>
      </c>
      <c r="F88" s="359" t="s">
        <v>57</v>
      </c>
      <c r="G88" s="360"/>
      <c r="H88" s="360"/>
      <c r="I88" s="360"/>
      <c r="J88" s="360"/>
      <c r="K88" s="360"/>
      <c r="L88" s="360"/>
      <c r="M88" s="360"/>
      <c r="N88" s="361"/>
      <c r="O88" s="362" t="s">
        <v>58</v>
      </c>
      <c r="P88" s="363"/>
      <c r="Q88" s="362" t="s">
        <v>59</v>
      </c>
      <c r="R88" s="363"/>
      <c r="S88" s="362" t="s">
        <v>60</v>
      </c>
      <c r="T88" s="363"/>
    </row>
    <row r="89" spans="1:20" ht="15" thickBot="1">
      <c r="A89" s="34"/>
      <c r="B89" s="34" t="s">
        <v>102</v>
      </c>
      <c r="C89" s="40" t="s">
        <v>61</v>
      </c>
      <c r="D89" s="41"/>
      <c r="E89" s="41"/>
      <c r="F89" s="42">
        <v>1</v>
      </c>
      <c r="G89" s="43"/>
      <c r="H89" s="43"/>
      <c r="I89" s="43">
        <v>2</v>
      </c>
      <c r="J89" s="43"/>
      <c r="K89" s="43"/>
      <c r="L89" s="43">
        <v>3</v>
      </c>
      <c r="M89" s="44"/>
      <c r="N89" s="45"/>
      <c r="O89" s="364"/>
      <c r="P89" s="365"/>
      <c r="Q89" s="364"/>
      <c r="R89" s="365"/>
      <c r="S89" s="364"/>
      <c r="T89" s="365"/>
    </row>
    <row r="90" spans="1:20" ht="15" thickTop="1">
      <c r="A90" s="34"/>
      <c r="B90" s="34"/>
      <c r="C90" s="47" t="s">
        <v>62</v>
      </c>
      <c r="D90" s="48"/>
      <c r="E90" s="48"/>
      <c r="F90" s="49"/>
      <c r="G90" s="50" t="s">
        <v>63</v>
      </c>
      <c r="H90" s="51"/>
      <c r="I90" s="49"/>
      <c r="J90" s="50" t="s">
        <v>63</v>
      </c>
      <c r="K90" s="51"/>
      <c r="L90" s="49"/>
      <c r="M90" s="50" t="s">
        <v>63</v>
      </c>
      <c r="N90" s="51"/>
      <c r="O90" s="52">
        <f>F90+I90+L90</f>
        <v>0</v>
      </c>
      <c r="P90" s="53">
        <f>H90+K90+N90</f>
        <v>0</v>
      </c>
      <c r="Q90" s="54">
        <f>IF(F90&gt;H90,1,0)+IF(I90&gt;K90,1,0)+IF(L90&gt;N90,1,0)</f>
        <v>0</v>
      </c>
      <c r="R90" s="55">
        <f>IF(H90&gt;F90,1,0)+IF(K90&gt;I90,1,0)+IF(N90&gt;L90,1,0)</f>
        <v>0</v>
      </c>
      <c r="S90" s="54">
        <f>IF(Q90&gt;R90,1,0)</f>
        <v>0</v>
      </c>
      <c r="T90" s="55">
        <f>IF(R90&gt;Q90,1,0)</f>
        <v>0</v>
      </c>
    </row>
    <row r="91" spans="1:20" ht="13.5">
      <c r="A91" s="34"/>
      <c r="B91" s="34"/>
      <c r="C91" s="56" t="s">
        <v>64</v>
      </c>
      <c r="D91" s="57"/>
      <c r="E91" s="57"/>
      <c r="F91" s="49"/>
      <c r="G91" s="49" t="s">
        <v>63</v>
      </c>
      <c r="H91" s="51"/>
      <c r="I91" s="49"/>
      <c r="J91" s="49" t="s">
        <v>63</v>
      </c>
      <c r="K91" s="51"/>
      <c r="L91" s="49"/>
      <c r="M91" s="49" t="s">
        <v>63</v>
      </c>
      <c r="N91" s="51"/>
      <c r="O91" s="52">
        <f>F91+I91+L91</f>
        <v>0</v>
      </c>
      <c r="P91" s="53">
        <f>H91+K91+N91</f>
        <v>0</v>
      </c>
      <c r="Q91" s="54">
        <f>IF(F91&gt;H91,1,0)+IF(I91&gt;K91,1,0)+IF(L91&gt;N91,1,0)</f>
        <v>0</v>
      </c>
      <c r="R91" s="55">
        <f>IF(H91&gt;F91,1,0)+IF(K91&gt;I91,1,0)+IF(N91&gt;L91,1,0)</f>
        <v>0</v>
      </c>
      <c r="S91" s="54">
        <f>IF(Q91&gt;R91,1,0)</f>
        <v>0</v>
      </c>
      <c r="T91" s="55">
        <f>IF(R91&gt;Q91,1,0)</f>
        <v>0</v>
      </c>
    </row>
    <row r="92" spans="1:20" ht="13.5">
      <c r="A92" s="34"/>
      <c r="B92" s="34"/>
      <c r="C92" s="56" t="s">
        <v>65</v>
      </c>
      <c r="D92" s="57"/>
      <c r="E92" s="48"/>
      <c r="F92" s="49"/>
      <c r="G92" s="49" t="s">
        <v>63</v>
      </c>
      <c r="H92" s="51"/>
      <c r="I92" s="49"/>
      <c r="J92" s="49" t="s">
        <v>63</v>
      </c>
      <c r="K92" s="51"/>
      <c r="L92" s="49"/>
      <c r="M92" s="49" t="s">
        <v>63</v>
      </c>
      <c r="N92" s="51"/>
      <c r="O92" s="52">
        <f>F92+I92+L92</f>
        <v>0</v>
      </c>
      <c r="P92" s="53">
        <f>H92+K92+N92</f>
        <v>0</v>
      </c>
      <c r="Q92" s="54">
        <f>IF(F92&gt;H92,1,0)+IF(I92&gt;K92,1,0)+IF(L92&gt;N92,1,0)</f>
        <v>0</v>
      </c>
      <c r="R92" s="55">
        <f>IF(H92&gt;F92,1,0)+IF(K92&gt;I92,1,0)+IF(N92&gt;L92,1,0)</f>
        <v>0</v>
      </c>
      <c r="S92" s="54">
        <f>IF(Q92&gt;R92,1,0)</f>
        <v>0</v>
      </c>
      <c r="T92" s="55">
        <f>IF(R92&gt;Q92,1,0)</f>
        <v>0</v>
      </c>
    </row>
    <row r="93" spans="1:20" ht="13.5">
      <c r="A93" s="34"/>
      <c r="B93" s="34"/>
      <c r="C93" s="56" t="s">
        <v>66</v>
      </c>
      <c r="D93" s="57"/>
      <c r="E93" s="57"/>
      <c r="F93" s="49"/>
      <c r="G93" s="49" t="s">
        <v>63</v>
      </c>
      <c r="H93" s="51"/>
      <c r="I93" s="49"/>
      <c r="J93" s="49" t="s">
        <v>63</v>
      </c>
      <c r="K93" s="51"/>
      <c r="L93" s="49"/>
      <c r="M93" s="49" t="s">
        <v>63</v>
      </c>
      <c r="N93" s="51"/>
      <c r="O93" s="52">
        <f>F93+I93+L93</f>
        <v>0</v>
      </c>
      <c r="P93" s="53">
        <f>H93+K93+N93</f>
        <v>0</v>
      </c>
      <c r="Q93" s="54">
        <f>IF(F93&gt;H93,1,0)+IF(I93&gt;K93,1,0)+IF(L93&gt;N93,1,0)</f>
        <v>0</v>
      </c>
      <c r="R93" s="55">
        <f>IF(H93&gt;F93,1,0)+IF(K93&gt;I93,1,0)+IF(N93&gt;L93,1,0)</f>
        <v>0</v>
      </c>
      <c r="S93" s="54">
        <f>IF(Q93&gt;R93,1,0)</f>
        <v>0</v>
      </c>
      <c r="T93" s="55">
        <f>IF(R93&gt;Q93,1,0)</f>
        <v>0</v>
      </c>
    </row>
    <row r="94" spans="1:20" ht="15" thickBot="1">
      <c r="A94" s="34"/>
      <c r="B94" s="34"/>
      <c r="C94" s="58" t="s">
        <v>67</v>
      </c>
      <c r="D94" s="59"/>
      <c r="E94" s="59"/>
      <c r="F94" s="60"/>
      <c r="G94" s="60" t="s">
        <v>63</v>
      </c>
      <c r="H94" s="61"/>
      <c r="I94" s="60"/>
      <c r="J94" s="60" t="s">
        <v>63</v>
      </c>
      <c r="K94" s="61"/>
      <c r="L94" s="60"/>
      <c r="M94" s="60" t="s">
        <v>63</v>
      </c>
      <c r="N94" s="61"/>
      <c r="O94" s="62">
        <f>F94+I94+L94</f>
        <v>0</v>
      </c>
      <c r="P94" s="63">
        <f>H94+K94+N94</f>
        <v>0</v>
      </c>
      <c r="Q94" s="64">
        <f>IF(F94&gt;H94,1,0)+IF(I94&gt;K94,1,0)+IF(L94&gt;N94,1,0)</f>
        <v>0</v>
      </c>
      <c r="R94" s="65">
        <f>IF(H94&gt;F94,1,0)+IF(K94&gt;I94,1,0)+IF(N94&gt;L94,1,0)</f>
        <v>0</v>
      </c>
      <c r="S94" s="64">
        <f>IF(Q94&gt;R94,1,0)</f>
        <v>0</v>
      </c>
      <c r="T94" s="65">
        <f>IF(R94&gt;Q94,1,0)</f>
        <v>0</v>
      </c>
    </row>
    <row r="95" spans="1:20" ht="15" thickTop="1">
      <c r="A95" s="34"/>
      <c r="B95" s="34"/>
      <c r="C95" s="66" t="s">
        <v>68</v>
      </c>
      <c r="D95" s="67">
        <f>IF(S95+T95=0,0,IF(S95=T95,2,IF(S95&gt;T95,3,1)))</f>
        <v>0</v>
      </c>
      <c r="E95" s="67">
        <f>IF(S95+T95=0,0,IF(S95=T95,2,IF(T95&gt;S95,3,1)))</f>
        <v>0</v>
      </c>
      <c r="F95" s="68"/>
      <c r="G95" s="69"/>
      <c r="H95" s="69"/>
      <c r="I95" s="69"/>
      <c r="J95" s="69"/>
      <c r="K95" s="69"/>
      <c r="L95" s="69"/>
      <c r="M95" s="69"/>
      <c r="N95" s="70"/>
      <c r="O95" s="71">
        <f aca="true" t="shared" si="8" ref="O95:T95">SUM(O90:O94)</f>
        <v>0</v>
      </c>
      <c r="P95" s="72">
        <f t="shared" si="8"/>
        <v>0</v>
      </c>
      <c r="Q95" s="72">
        <f t="shared" si="8"/>
        <v>0</v>
      </c>
      <c r="R95" s="72">
        <f t="shared" si="8"/>
        <v>0</v>
      </c>
      <c r="S95" s="72">
        <f t="shared" si="8"/>
        <v>0</v>
      </c>
      <c r="T95" s="72">
        <f t="shared" si="8"/>
        <v>0</v>
      </c>
    </row>
    <row r="96" spans="1:20" ht="13.5">
      <c r="A96" s="73"/>
      <c r="B96" s="73"/>
      <c r="C96" s="74" t="s">
        <v>69</v>
      </c>
      <c r="D96" s="367">
        <f>IF(D95+E95=0,0,IF(D95=E95,E88,IF(D95&gt;E95,D89,E89)))</f>
        <v>0</v>
      </c>
      <c r="E96" s="368"/>
      <c r="F96" s="75"/>
      <c r="G96" s="75"/>
      <c r="H96" s="75"/>
      <c r="I96" s="75"/>
      <c r="J96" s="75"/>
      <c r="K96" s="75"/>
      <c r="L96" s="75"/>
      <c r="M96" s="75"/>
      <c r="N96" s="75"/>
      <c r="O96" s="76"/>
      <c r="P96" s="77"/>
      <c r="Q96" s="77"/>
      <c r="R96" s="77"/>
      <c r="S96" s="77"/>
      <c r="T96" s="77"/>
    </row>
    <row r="97" spans="1:20" ht="13.5">
      <c r="A97" s="73"/>
      <c r="B97" s="73"/>
      <c r="C97" s="79"/>
      <c r="D97" s="90"/>
      <c r="E97" s="90"/>
      <c r="F97" s="75"/>
      <c r="G97" s="75"/>
      <c r="H97" s="75"/>
      <c r="I97" s="75"/>
      <c r="J97" s="75"/>
      <c r="K97" s="75"/>
      <c r="L97" s="75"/>
      <c r="M97" s="75"/>
      <c r="N97" s="75"/>
      <c r="O97" s="76"/>
      <c r="P97" s="77"/>
      <c r="Q97" s="77"/>
      <c r="R97" s="77"/>
      <c r="S97" s="77"/>
      <c r="T97" s="77"/>
    </row>
    <row r="98" spans="1:20" ht="8.25" customHeight="1">
      <c r="A98" s="369"/>
      <c r="B98" s="369"/>
      <c r="C98" s="87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89"/>
      <c r="Q98" s="89"/>
      <c r="R98" s="89"/>
      <c r="S98" s="89"/>
      <c r="T98" s="89"/>
    </row>
    <row r="99" spans="1:20" ht="8.25" customHeight="1">
      <c r="A99" s="73"/>
      <c r="B99" s="73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6"/>
      <c r="P99" s="86"/>
      <c r="Q99" s="86"/>
      <c r="R99" s="86"/>
      <c r="S99" s="86"/>
      <c r="T99" s="86"/>
    </row>
    <row r="100" spans="1:20" ht="13.5">
      <c r="A100" s="36"/>
      <c r="B100" s="36"/>
      <c r="C100" s="37"/>
      <c r="D100" s="38"/>
      <c r="E100" s="39" t="s">
        <v>56</v>
      </c>
      <c r="F100" s="359" t="s">
        <v>57</v>
      </c>
      <c r="G100" s="360"/>
      <c r="H100" s="360"/>
      <c r="I100" s="360"/>
      <c r="J100" s="360"/>
      <c r="K100" s="360"/>
      <c r="L100" s="360"/>
      <c r="M100" s="360"/>
      <c r="N100" s="361"/>
      <c r="O100" s="362" t="s">
        <v>58</v>
      </c>
      <c r="P100" s="363"/>
      <c r="Q100" s="362" t="s">
        <v>59</v>
      </c>
      <c r="R100" s="363"/>
      <c r="S100" s="362" t="s">
        <v>60</v>
      </c>
      <c r="T100" s="363"/>
    </row>
    <row r="101" spans="1:20" ht="15" thickBot="1">
      <c r="A101" s="34"/>
      <c r="B101" s="34" t="s">
        <v>101</v>
      </c>
      <c r="C101" s="40" t="s">
        <v>61</v>
      </c>
      <c r="D101" s="41"/>
      <c r="E101" s="41"/>
      <c r="F101" s="42">
        <v>1</v>
      </c>
      <c r="G101" s="43"/>
      <c r="H101" s="43"/>
      <c r="I101" s="43">
        <v>2</v>
      </c>
      <c r="J101" s="43"/>
      <c r="K101" s="43"/>
      <c r="L101" s="43">
        <v>3</v>
      </c>
      <c r="M101" s="44"/>
      <c r="N101" s="45"/>
      <c r="O101" s="364"/>
      <c r="P101" s="365"/>
      <c r="Q101" s="364"/>
      <c r="R101" s="365"/>
      <c r="S101" s="364"/>
      <c r="T101" s="365"/>
    </row>
    <row r="102" spans="1:20" ht="15" thickTop="1">
      <c r="A102" s="34"/>
      <c r="B102" s="34"/>
      <c r="C102" s="47" t="s">
        <v>62</v>
      </c>
      <c r="D102" s="48"/>
      <c r="E102" s="48"/>
      <c r="F102" s="49"/>
      <c r="G102" s="50" t="s">
        <v>63</v>
      </c>
      <c r="H102" s="51"/>
      <c r="I102" s="49"/>
      <c r="J102" s="50" t="s">
        <v>63</v>
      </c>
      <c r="K102" s="51"/>
      <c r="L102" s="49"/>
      <c r="M102" s="50" t="s">
        <v>63</v>
      </c>
      <c r="N102" s="51"/>
      <c r="O102" s="52">
        <f>F102+I102+L102</f>
        <v>0</v>
      </c>
      <c r="P102" s="53">
        <f>H102+K102+N102</f>
        <v>0</v>
      </c>
      <c r="Q102" s="54">
        <f>IF(F102&gt;H102,1,0)+IF(I102&gt;K102,1,0)+IF(L102&gt;N102,1,0)</f>
        <v>0</v>
      </c>
      <c r="R102" s="55">
        <f>IF(H102&gt;F102,1,0)+IF(K102&gt;I102,1,0)+IF(N102&gt;L102,1,0)</f>
        <v>0</v>
      </c>
      <c r="S102" s="54">
        <f>IF(Q102&gt;R102,1,0)</f>
        <v>0</v>
      </c>
      <c r="T102" s="55">
        <f>IF(R102&gt;Q102,1,0)</f>
        <v>0</v>
      </c>
    </row>
    <row r="103" spans="1:20" ht="13.5">
      <c r="A103" s="34"/>
      <c r="B103" s="34"/>
      <c r="C103" s="56" t="s">
        <v>64</v>
      </c>
      <c r="D103" s="57"/>
      <c r="E103" s="57"/>
      <c r="F103" s="49"/>
      <c r="G103" s="49" t="s">
        <v>63</v>
      </c>
      <c r="H103" s="51"/>
      <c r="I103" s="49"/>
      <c r="J103" s="49" t="s">
        <v>63</v>
      </c>
      <c r="K103" s="51"/>
      <c r="L103" s="49"/>
      <c r="M103" s="49" t="s">
        <v>63</v>
      </c>
      <c r="N103" s="51"/>
      <c r="O103" s="52">
        <f>F103+I103+L103</f>
        <v>0</v>
      </c>
      <c r="P103" s="53">
        <f>H103+K103+N103</f>
        <v>0</v>
      </c>
      <c r="Q103" s="54">
        <f>IF(F103&gt;H103,1,0)+IF(I103&gt;K103,1,0)+IF(L103&gt;N103,1,0)</f>
        <v>0</v>
      </c>
      <c r="R103" s="55">
        <f>IF(H103&gt;F103,1,0)+IF(K103&gt;I103,1,0)+IF(N103&gt;L103,1,0)</f>
        <v>0</v>
      </c>
      <c r="S103" s="54">
        <f>IF(Q103&gt;R103,1,0)</f>
        <v>0</v>
      </c>
      <c r="T103" s="55">
        <f>IF(R103&gt;Q103,1,0)</f>
        <v>0</v>
      </c>
    </row>
    <row r="104" spans="1:20" ht="13.5">
      <c r="A104" s="34"/>
      <c r="B104" s="34"/>
      <c r="C104" s="56" t="s">
        <v>65</v>
      </c>
      <c r="D104" s="57"/>
      <c r="E104" s="48"/>
      <c r="F104" s="49"/>
      <c r="G104" s="49" t="s">
        <v>63</v>
      </c>
      <c r="H104" s="51"/>
      <c r="I104" s="49"/>
      <c r="J104" s="49" t="s">
        <v>63</v>
      </c>
      <c r="K104" s="51"/>
      <c r="L104" s="49"/>
      <c r="M104" s="49" t="s">
        <v>63</v>
      </c>
      <c r="N104" s="51"/>
      <c r="O104" s="52">
        <f>F104+I104+L104</f>
        <v>0</v>
      </c>
      <c r="P104" s="53">
        <f>H104+K104+N104</f>
        <v>0</v>
      </c>
      <c r="Q104" s="54">
        <f>IF(F104&gt;H104,1,0)+IF(I104&gt;K104,1,0)+IF(L104&gt;N104,1,0)</f>
        <v>0</v>
      </c>
      <c r="R104" s="55">
        <f>IF(H104&gt;F104,1,0)+IF(K104&gt;I104,1,0)+IF(N104&gt;L104,1,0)</f>
        <v>0</v>
      </c>
      <c r="S104" s="54">
        <f>IF(Q104&gt;R104,1,0)</f>
        <v>0</v>
      </c>
      <c r="T104" s="55">
        <f>IF(R104&gt;Q104,1,0)</f>
        <v>0</v>
      </c>
    </row>
    <row r="105" spans="1:20" ht="13.5">
      <c r="A105" s="34"/>
      <c r="B105" s="34"/>
      <c r="C105" s="56" t="s">
        <v>66</v>
      </c>
      <c r="D105" s="57"/>
      <c r="E105" s="57"/>
      <c r="F105" s="49"/>
      <c r="G105" s="49" t="s">
        <v>63</v>
      </c>
      <c r="H105" s="51"/>
      <c r="I105" s="49"/>
      <c r="J105" s="49" t="s">
        <v>63</v>
      </c>
      <c r="K105" s="51"/>
      <c r="L105" s="49"/>
      <c r="M105" s="49" t="s">
        <v>63</v>
      </c>
      <c r="N105" s="51"/>
      <c r="O105" s="52">
        <f>F105+I105+L105</f>
        <v>0</v>
      </c>
      <c r="P105" s="53">
        <f>H105+K105+N105</f>
        <v>0</v>
      </c>
      <c r="Q105" s="54">
        <f>IF(F105&gt;H105,1,0)+IF(I105&gt;K105,1,0)+IF(L105&gt;N105,1,0)</f>
        <v>0</v>
      </c>
      <c r="R105" s="55">
        <f>IF(H105&gt;F105,1,0)+IF(K105&gt;I105,1,0)+IF(N105&gt;L105,1,0)</f>
        <v>0</v>
      </c>
      <c r="S105" s="54">
        <f>IF(Q105&gt;R105,1,0)</f>
        <v>0</v>
      </c>
      <c r="T105" s="55">
        <f>IF(R105&gt;Q105,1,0)</f>
        <v>0</v>
      </c>
    </row>
    <row r="106" spans="1:20" ht="15" thickBot="1">
      <c r="A106" s="34"/>
      <c r="B106" s="34"/>
      <c r="C106" s="58" t="s">
        <v>67</v>
      </c>
      <c r="D106" s="59"/>
      <c r="E106" s="59"/>
      <c r="F106" s="60"/>
      <c r="G106" s="60" t="s">
        <v>63</v>
      </c>
      <c r="H106" s="61"/>
      <c r="I106" s="60"/>
      <c r="J106" s="60" t="s">
        <v>63</v>
      </c>
      <c r="K106" s="61"/>
      <c r="L106" s="60"/>
      <c r="M106" s="60" t="s">
        <v>63</v>
      </c>
      <c r="N106" s="61"/>
      <c r="O106" s="62">
        <f>F106+I106+L106</f>
        <v>0</v>
      </c>
      <c r="P106" s="63">
        <f>H106+K106+N106</f>
        <v>0</v>
      </c>
      <c r="Q106" s="64">
        <f>IF(F106&gt;H106,1,0)+IF(I106&gt;K106,1,0)+IF(L106&gt;N106,1,0)</f>
        <v>0</v>
      </c>
      <c r="R106" s="65">
        <f>IF(H106&gt;F106,1,0)+IF(K106&gt;I106,1,0)+IF(N106&gt;L106,1,0)</f>
        <v>0</v>
      </c>
      <c r="S106" s="64">
        <f>IF(Q106&gt;R106,1,0)</f>
        <v>0</v>
      </c>
      <c r="T106" s="65">
        <f>IF(R106&gt;Q106,1,0)</f>
        <v>0</v>
      </c>
    </row>
    <row r="107" spans="1:20" ht="15" thickTop="1">
      <c r="A107" s="34"/>
      <c r="B107" s="34"/>
      <c r="C107" s="66" t="s">
        <v>68</v>
      </c>
      <c r="D107" s="67">
        <f>IF(S107+T107=0,0,IF(S107=T107,2,IF(S107&gt;T107,3,1)))</f>
        <v>0</v>
      </c>
      <c r="E107" s="67">
        <f>IF(S107+T107=0,0,IF(S107=T107,2,IF(T107&gt;S107,3,1)))</f>
        <v>0</v>
      </c>
      <c r="F107" s="68"/>
      <c r="G107" s="69"/>
      <c r="H107" s="69"/>
      <c r="I107" s="69"/>
      <c r="J107" s="69"/>
      <c r="K107" s="69"/>
      <c r="L107" s="69"/>
      <c r="M107" s="69"/>
      <c r="N107" s="70"/>
      <c r="O107" s="71">
        <f aca="true" t="shared" si="9" ref="O107:T107">SUM(O102:O106)</f>
        <v>0</v>
      </c>
      <c r="P107" s="72">
        <f t="shared" si="9"/>
        <v>0</v>
      </c>
      <c r="Q107" s="72">
        <f t="shared" si="9"/>
        <v>0</v>
      </c>
      <c r="R107" s="72">
        <f t="shared" si="9"/>
        <v>0</v>
      </c>
      <c r="S107" s="72">
        <f t="shared" si="9"/>
        <v>0</v>
      </c>
      <c r="T107" s="72">
        <f t="shared" si="9"/>
        <v>0</v>
      </c>
    </row>
    <row r="108" spans="1:20" ht="13.5">
      <c r="A108" s="73"/>
      <c r="B108" s="73"/>
      <c r="C108" s="74" t="s">
        <v>69</v>
      </c>
      <c r="D108" s="367">
        <f>IF(D107+E107=0,0,IF(D107=E107,E100,IF(D107&gt;E107,D101,E101)))</f>
        <v>0</v>
      </c>
      <c r="E108" s="368"/>
      <c r="F108" s="75"/>
      <c r="G108" s="75"/>
      <c r="H108" s="75"/>
      <c r="I108" s="75"/>
      <c r="J108" s="75"/>
      <c r="K108" s="75"/>
      <c r="L108" s="75"/>
      <c r="M108" s="75"/>
      <c r="N108" s="75"/>
      <c r="O108" s="76"/>
      <c r="P108" s="77"/>
      <c r="Q108" s="77"/>
      <c r="R108" s="77"/>
      <c r="S108" s="77"/>
      <c r="T108" s="77"/>
    </row>
    <row r="109" spans="1:20" ht="13.5">
      <c r="A109" s="73"/>
      <c r="B109" s="73"/>
      <c r="C109" s="79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6"/>
      <c r="P109" s="77"/>
      <c r="Q109" s="77"/>
      <c r="R109" s="77"/>
      <c r="S109" s="77"/>
      <c r="T109" s="77"/>
    </row>
    <row r="110" spans="1:20" ht="13.5">
      <c r="A110" s="36"/>
      <c r="B110" s="36"/>
      <c r="C110" s="37"/>
      <c r="D110" s="38"/>
      <c r="E110" s="39" t="s">
        <v>56</v>
      </c>
      <c r="F110" s="359" t="s">
        <v>57</v>
      </c>
      <c r="G110" s="360"/>
      <c r="H110" s="360"/>
      <c r="I110" s="360"/>
      <c r="J110" s="360"/>
      <c r="K110" s="360"/>
      <c r="L110" s="360"/>
      <c r="M110" s="360"/>
      <c r="N110" s="361"/>
      <c r="O110" s="362" t="s">
        <v>58</v>
      </c>
      <c r="P110" s="363"/>
      <c r="Q110" s="362" t="s">
        <v>59</v>
      </c>
      <c r="R110" s="363"/>
      <c r="S110" s="362" t="s">
        <v>60</v>
      </c>
      <c r="T110" s="363"/>
    </row>
    <row r="111" spans="1:20" ht="15" thickBot="1">
      <c r="A111" s="34"/>
      <c r="B111" s="34" t="s">
        <v>101</v>
      </c>
      <c r="C111" s="40" t="s">
        <v>61</v>
      </c>
      <c r="D111" s="41"/>
      <c r="E111" s="41"/>
      <c r="F111" s="42">
        <v>1</v>
      </c>
      <c r="G111" s="43"/>
      <c r="H111" s="43"/>
      <c r="I111" s="43">
        <v>2</v>
      </c>
      <c r="J111" s="43"/>
      <c r="K111" s="43"/>
      <c r="L111" s="43">
        <v>3</v>
      </c>
      <c r="M111" s="44"/>
      <c r="N111" s="45"/>
      <c r="O111" s="364"/>
      <c r="P111" s="365"/>
      <c r="Q111" s="364"/>
      <c r="R111" s="365"/>
      <c r="S111" s="364"/>
      <c r="T111" s="365"/>
    </row>
    <row r="112" spans="1:20" ht="15" thickTop="1">
      <c r="A112" s="34"/>
      <c r="B112" s="34"/>
      <c r="C112" s="47" t="s">
        <v>62</v>
      </c>
      <c r="D112" s="48"/>
      <c r="E112" s="48"/>
      <c r="F112" s="49"/>
      <c r="G112" s="50" t="s">
        <v>63</v>
      </c>
      <c r="H112" s="51"/>
      <c r="I112" s="49"/>
      <c r="J112" s="50" t="s">
        <v>63</v>
      </c>
      <c r="K112" s="51"/>
      <c r="L112" s="49"/>
      <c r="M112" s="50" t="s">
        <v>63</v>
      </c>
      <c r="N112" s="51"/>
      <c r="O112" s="52">
        <f>F112+I112+L112</f>
        <v>0</v>
      </c>
      <c r="P112" s="53">
        <f>H112+K112+N112</f>
        <v>0</v>
      </c>
      <c r="Q112" s="54">
        <f>IF(F112&gt;H112,1,0)+IF(I112&gt;K112,1,0)+IF(L112&gt;N112,1,0)</f>
        <v>0</v>
      </c>
      <c r="R112" s="55">
        <f>IF(H112&gt;F112,1,0)+IF(K112&gt;I112,1,0)+IF(N112&gt;L112,1,0)</f>
        <v>0</v>
      </c>
      <c r="S112" s="54">
        <f>IF(Q112&gt;R112,1,0)</f>
        <v>0</v>
      </c>
      <c r="T112" s="55">
        <f>IF(R112&gt;Q112,1,0)</f>
        <v>0</v>
      </c>
    </row>
    <row r="113" spans="1:20" ht="13.5">
      <c r="A113" s="34"/>
      <c r="B113" s="34"/>
      <c r="C113" s="56" t="s">
        <v>64</v>
      </c>
      <c r="D113" s="57"/>
      <c r="E113" s="57"/>
      <c r="F113" s="49"/>
      <c r="G113" s="49" t="s">
        <v>63</v>
      </c>
      <c r="H113" s="51"/>
      <c r="I113" s="49"/>
      <c r="J113" s="49" t="s">
        <v>63</v>
      </c>
      <c r="K113" s="51"/>
      <c r="L113" s="49"/>
      <c r="M113" s="49" t="s">
        <v>63</v>
      </c>
      <c r="N113" s="51"/>
      <c r="O113" s="52">
        <f>F113+I113+L113</f>
        <v>0</v>
      </c>
      <c r="P113" s="53">
        <f>H113+K113+N113</f>
        <v>0</v>
      </c>
      <c r="Q113" s="54">
        <f>IF(F113&gt;H113,1,0)+IF(I113&gt;K113,1,0)+IF(L113&gt;N113,1,0)</f>
        <v>0</v>
      </c>
      <c r="R113" s="55">
        <f>IF(H113&gt;F113,1,0)+IF(K113&gt;I113,1,0)+IF(N113&gt;L113,1,0)</f>
        <v>0</v>
      </c>
      <c r="S113" s="54">
        <f>IF(Q113&gt;R113,1,0)</f>
        <v>0</v>
      </c>
      <c r="T113" s="55">
        <f>IF(R113&gt;Q113,1,0)</f>
        <v>0</v>
      </c>
    </row>
    <row r="114" spans="1:20" ht="13.5">
      <c r="A114" s="34"/>
      <c r="B114" s="34"/>
      <c r="C114" s="56" t="s">
        <v>65</v>
      </c>
      <c r="D114" s="57"/>
      <c r="E114" s="48"/>
      <c r="F114" s="49"/>
      <c r="G114" s="49" t="s">
        <v>63</v>
      </c>
      <c r="H114" s="51"/>
      <c r="I114" s="49"/>
      <c r="J114" s="49" t="s">
        <v>63</v>
      </c>
      <c r="K114" s="51"/>
      <c r="L114" s="49"/>
      <c r="M114" s="49" t="s">
        <v>63</v>
      </c>
      <c r="N114" s="51"/>
      <c r="O114" s="52">
        <f>F114+I114+L114</f>
        <v>0</v>
      </c>
      <c r="P114" s="53">
        <f>H114+K114+N114</f>
        <v>0</v>
      </c>
      <c r="Q114" s="54">
        <f>IF(F114&gt;H114,1,0)+IF(I114&gt;K114,1,0)+IF(L114&gt;N114,1,0)</f>
        <v>0</v>
      </c>
      <c r="R114" s="55">
        <f>IF(H114&gt;F114,1,0)+IF(K114&gt;I114,1,0)+IF(N114&gt;L114,1,0)</f>
        <v>0</v>
      </c>
      <c r="S114" s="54">
        <f>IF(Q114&gt;R114,1,0)</f>
        <v>0</v>
      </c>
      <c r="T114" s="55">
        <f>IF(R114&gt;Q114,1,0)</f>
        <v>0</v>
      </c>
    </row>
    <row r="115" spans="1:20" ht="13.5">
      <c r="A115" s="34"/>
      <c r="B115" s="34"/>
      <c r="C115" s="56" t="s">
        <v>66</v>
      </c>
      <c r="D115" s="57"/>
      <c r="E115" s="57"/>
      <c r="F115" s="49"/>
      <c r="G115" s="49" t="s">
        <v>63</v>
      </c>
      <c r="H115" s="51"/>
      <c r="I115" s="49"/>
      <c r="J115" s="49" t="s">
        <v>63</v>
      </c>
      <c r="K115" s="51"/>
      <c r="L115" s="49"/>
      <c r="M115" s="49" t="s">
        <v>63</v>
      </c>
      <c r="N115" s="51"/>
      <c r="O115" s="52">
        <f>F115+I115+L115</f>
        <v>0</v>
      </c>
      <c r="P115" s="53">
        <f>H115+K115+N115</f>
        <v>0</v>
      </c>
      <c r="Q115" s="54">
        <f>IF(F115&gt;H115,1,0)+IF(I115&gt;K115,1,0)+IF(L115&gt;N115,1,0)</f>
        <v>0</v>
      </c>
      <c r="R115" s="55">
        <f>IF(H115&gt;F115,1,0)+IF(K115&gt;I115,1,0)+IF(N115&gt;L115,1,0)</f>
        <v>0</v>
      </c>
      <c r="S115" s="54">
        <f>IF(Q115&gt;R115,1,0)</f>
        <v>0</v>
      </c>
      <c r="T115" s="55">
        <f>IF(R115&gt;Q115,1,0)</f>
        <v>0</v>
      </c>
    </row>
    <row r="116" spans="1:20" ht="15" thickBot="1">
      <c r="A116" s="34"/>
      <c r="B116" s="34"/>
      <c r="C116" s="58" t="s">
        <v>67</v>
      </c>
      <c r="D116" s="59"/>
      <c r="E116" s="59"/>
      <c r="F116" s="60"/>
      <c r="G116" s="60" t="s">
        <v>63</v>
      </c>
      <c r="H116" s="61"/>
      <c r="I116" s="60"/>
      <c r="J116" s="60" t="s">
        <v>63</v>
      </c>
      <c r="K116" s="61"/>
      <c r="L116" s="60"/>
      <c r="M116" s="60" t="s">
        <v>63</v>
      </c>
      <c r="N116" s="61"/>
      <c r="O116" s="62">
        <f>F116+I116+L116</f>
        <v>0</v>
      </c>
      <c r="P116" s="63">
        <f>H116+K116+N116</f>
        <v>0</v>
      </c>
      <c r="Q116" s="64">
        <f>IF(F116&gt;H116,1,0)+IF(I116&gt;K116,1,0)+IF(L116&gt;N116,1,0)</f>
        <v>0</v>
      </c>
      <c r="R116" s="65">
        <f>IF(H116&gt;F116,1,0)+IF(K116&gt;I116,1,0)+IF(N116&gt;L116,1,0)</f>
        <v>0</v>
      </c>
      <c r="S116" s="64">
        <f>IF(Q116&gt;R116,1,0)</f>
        <v>0</v>
      </c>
      <c r="T116" s="65">
        <f>IF(R116&gt;Q116,1,0)</f>
        <v>0</v>
      </c>
    </row>
    <row r="117" spans="1:20" ht="15" thickTop="1">
      <c r="A117" s="34"/>
      <c r="B117" s="34"/>
      <c r="C117" s="66" t="s">
        <v>68</v>
      </c>
      <c r="D117" s="67">
        <f>IF(S117+T117=0,0,IF(S117=T117,2,IF(S117&gt;T117,3,1)))</f>
        <v>0</v>
      </c>
      <c r="E117" s="67">
        <f>IF(S117+T117=0,0,IF(S117=T117,2,IF(T117&gt;S117,3,1)))</f>
        <v>0</v>
      </c>
      <c r="F117" s="68"/>
      <c r="G117" s="69"/>
      <c r="H117" s="69"/>
      <c r="I117" s="69"/>
      <c r="J117" s="69"/>
      <c r="K117" s="69"/>
      <c r="L117" s="69"/>
      <c r="M117" s="69"/>
      <c r="N117" s="70"/>
      <c r="O117" s="71">
        <f aca="true" t="shared" si="10" ref="O117:T117">SUM(O112:O116)</f>
        <v>0</v>
      </c>
      <c r="P117" s="72">
        <f t="shared" si="10"/>
        <v>0</v>
      </c>
      <c r="Q117" s="72">
        <f t="shared" si="10"/>
        <v>0</v>
      </c>
      <c r="R117" s="72">
        <f t="shared" si="10"/>
        <v>0</v>
      </c>
      <c r="S117" s="72">
        <f t="shared" si="10"/>
        <v>0</v>
      </c>
      <c r="T117" s="72">
        <f t="shared" si="10"/>
        <v>0</v>
      </c>
    </row>
    <row r="118" spans="1:20" ht="13.5">
      <c r="A118" s="73"/>
      <c r="B118" s="73"/>
      <c r="C118" s="74" t="s">
        <v>69</v>
      </c>
      <c r="D118" s="367">
        <f>IF(D117+E117=0,0,IF(D117=E117,E110,IF(D117&gt;E117,D111,E111)))</f>
        <v>0</v>
      </c>
      <c r="E118" s="368"/>
      <c r="F118" s="75"/>
      <c r="G118" s="75"/>
      <c r="H118" s="75"/>
      <c r="I118" s="75"/>
      <c r="J118" s="75"/>
      <c r="K118" s="75"/>
      <c r="L118" s="75"/>
      <c r="M118" s="75"/>
      <c r="N118" s="75"/>
      <c r="O118" s="76"/>
      <c r="P118" s="77"/>
      <c r="Q118" s="77"/>
      <c r="R118" s="77"/>
      <c r="S118" s="77"/>
      <c r="T118" s="77"/>
    </row>
    <row r="119" spans="1:14" ht="12.75">
      <c r="A119" s="80"/>
      <c r="B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</row>
    <row r="120" spans="1:20" ht="13.5">
      <c r="A120" s="36"/>
      <c r="B120" s="36"/>
      <c r="C120" s="37"/>
      <c r="D120" s="38"/>
      <c r="E120" s="39" t="s">
        <v>56</v>
      </c>
      <c r="F120" s="359" t="s">
        <v>57</v>
      </c>
      <c r="G120" s="360"/>
      <c r="H120" s="360"/>
      <c r="I120" s="360"/>
      <c r="J120" s="360"/>
      <c r="K120" s="360"/>
      <c r="L120" s="360"/>
      <c r="M120" s="360"/>
      <c r="N120" s="361"/>
      <c r="O120" s="362" t="s">
        <v>58</v>
      </c>
      <c r="P120" s="363"/>
      <c r="Q120" s="362" t="s">
        <v>59</v>
      </c>
      <c r="R120" s="363"/>
      <c r="S120" s="362" t="s">
        <v>60</v>
      </c>
      <c r="T120" s="363"/>
    </row>
    <row r="121" spans="1:20" ht="15" thickBot="1">
      <c r="A121" s="34"/>
      <c r="B121" s="34" t="s">
        <v>102</v>
      </c>
      <c r="C121" s="40" t="s">
        <v>61</v>
      </c>
      <c r="D121" s="41"/>
      <c r="E121" s="41"/>
      <c r="F121" s="42">
        <v>1</v>
      </c>
      <c r="G121" s="43"/>
      <c r="H121" s="43"/>
      <c r="I121" s="43">
        <v>2</v>
      </c>
      <c r="J121" s="43"/>
      <c r="K121" s="43"/>
      <c r="L121" s="43">
        <v>3</v>
      </c>
      <c r="M121" s="44"/>
      <c r="N121" s="45"/>
      <c r="O121" s="364"/>
      <c r="P121" s="365"/>
      <c r="Q121" s="364"/>
      <c r="R121" s="365"/>
      <c r="S121" s="364"/>
      <c r="T121" s="365"/>
    </row>
    <row r="122" spans="1:20" ht="15" thickTop="1">
      <c r="A122" s="34"/>
      <c r="B122" s="34"/>
      <c r="C122" s="47" t="s">
        <v>62</v>
      </c>
      <c r="D122" s="48"/>
      <c r="E122" s="48"/>
      <c r="F122" s="49"/>
      <c r="G122" s="50" t="s">
        <v>63</v>
      </c>
      <c r="H122" s="51"/>
      <c r="I122" s="49"/>
      <c r="J122" s="50" t="s">
        <v>63</v>
      </c>
      <c r="K122" s="51"/>
      <c r="L122" s="49"/>
      <c r="M122" s="50" t="s">
        <v>63</v>
      </c>
      <c r="N122" s="51"/>
      <c r="O122" s="52">
        <f>F122+I122+L122</f>
        <v>0</v>
      </c>
      <c r="P122" s="53">
        <f>H122+K122+N122</f>
        <v>0</v>
      </c>
      <c r="Q122" s="54">
        <f>IF(F122&gt;H122,1,0)+IF(I122&gt;K122,1,0)+IF(L122&gt;N122,1,0)</f>
        <v>0</v>
      </c>
      <c r="R122" s="55">
        <f>IF(H122&gt;F122,1,0)+IF(K122&gt;I122,1,0)+IF(N122&gt;L122,1,0)</f>
        <v>0</v>
      </c>
      <c r="S122" s="54">
        <f>IF(Q122&gt;R122,1,0)</f>
        <v>0</v>
      </c>
      <c r="T122" s="55">
        <f>IF(R122&gt;Q122,1,0)</f>
        <v>0</v>
      </c>
    </row>
    <row r="123" spans="1:20" ht="13.5">
      <c r="A123" s="34"/>
      <c r="B123" s="34"/>
      <c r="C123" s="56" t="s">
        <v>64</v>
      </c>
      <c r="D123" s="57"/>
      <c r="E123" s="57"/>
      <c r="F123" s="49"/>
      <c r="G123" s="49" t="s">
        <v>63</v>
      </c>
      <c r="H123" s="51"/>
      <c r="I123" s="49"/>
      <c r="J123" s="49" t="s">
        <v>63</v>
      </c>
      <c r="K123" s="51"/>
      <c r="L123" s="49"/>
      <c r="M123" s="49" t="s">
        <v>63</v>
      </c>
      <c r="N123" s="51"/>
      <c r="O123" s="52">
        <f>F123+I123+L123</f>
        <v>0</v>
      </c>
      <c r="P123" s="53">
        <f>H123+K123+N123</f>
        <v>0</v>
      </c>
      <c r="Q123" s="54">
        <f>IF(F123&gt;H123,1,0)+IF(I123&gt;K123,1,0)+IF(L123&gt;N123,1,0)</f>
        <v>0</v>
      </c>
      <c r="R123" s="55">
        <f>IF(H123&gt;F123,1,0)+IF(K123&gt;I123,1,0)+IF(N123&gt;L123,1,0)</f>
        <v>0</v>
      </c>
      <c r="S123" s="54">
        <f>IF(Q123&gt;R123,1,0)</f>
        <v>0</v>
      </c>
      <c r="T123" s="55">
        <f>IF(R123&gt;Q123,1,0)</f>
        <v>0</v>
      </c>
    </row>
    <row r="124" spans="1:20" ht="13.5">
      <c r="A124" s="34"/>
      <c r="B124" s="34"/>
      <c r="C124" s="56" t="s">
        <v>65</v>
      </c>
      <c r="D124" s="57"/>
      <c r="E124" s="48"/>
      <c r="F124" s="49"/>
      <c r="G124" s="49" t="s">
        <v>63</v>
      </c>
      <c r="H124" s="51"/>
      <c r="I124" s="49"/>
      <c r="J124" s="49" t="s">
        <v>63</v>
      </c>
      <c r="K124" s="51"/>
      <c r="L124" s="49"/>
      <c r="M124" s="49" t="s">
        <v>63</v>
      </c>
      <c r="N124" s="51"/>
      <c r="O124" s="52">
        <f>F124+I124+L124</f>
        <v>0</v>
      </c>
      <c r="P124" s="53">
        <f>H124+K124+N124</f>
        <v>0</v>
      </c>
      <c r="Q124" s="54">
        <f>IF(F124&gt;H124,1,0)+IF(I124&gt;K124,1,0)+IF(L124&gt;N124,1,0)</f>
        <v>0</v>
      </c>
      <c r="R124" s="55">
        <f>IF(H124&gt;F124,1,0)+IF(K124&gt;I124,1,0)+IF(N124&gt;L124,1,0)</f>
        <v>0</v>
      </c>
      <c r="S124" s="54">
        <f>IF(Q124&gt;R124,1,0)</f>
        <v>0</v>
      </c>
      <c r="T124" s="55">
        <f>IF(R124&gt;Q124,1,0)</f>
        <v>0</v>
      </c>
    </row>
    <row r="125" spans="1:20" ht="13.5">
      <c r="A125" s="34"/>
      <c r="B125" s="34"/>
      <c r="C125" s="56" t="s">
        <v>66</v>
      </c>
      <c r="D125" s="57"/>
      <c r="E125" s="57"/>
      <c r="F125" s="49"/>
      <c r="G125" s="49" t="s">
        <v>63</v>
      </c>
      <c r="H125" s="51"/>
      <c r="I125" s="49"/>
      <c r="J125" s="49" t="s">
        <v>63</v>
      </c>
      <c r="K125" s="51"/>
      <c r="L125" s="49"/>
      <c r="M125" s="49" t="s">
        <v>63</v>
      </c>
      <c r="N125" s="51"/>
      <c r="O125" s="52">
        <f>F125+I125+L125</f>
        <v>0</v>
      </c>
      <c r="P125" s="53">
        <f>H125+K125+N125</f>
        <v>0</v>
      </c>
      <c r="Q125" s="54">
        <f>IF(F125&gt;H125,1,0)+IF(I125&gt;K125,1,0)+IF(L125&gt;N125,1,0)</f>
        <v>0</v>
      </c>
      <c r="R125" s="55">
        <f>IF(H125&gt;F125,1,0)+IF(K125&gt;I125,1,0)+IF(N125&gt;L125,1,0)</f>
        <v>0</v>
      </c>
      <c r="S125" s="54">
        <f>IF(Q125&gt;R125,1,0)</f>
        <v>0</v>
      </c>
      <c r="T125" s="55">
        <f>IF(R125&gt;Q125,1,0)</f>
        <v>0</v>
      </c>
    </row>
    <row r="126" spans="1:20" ht="15" thickBot="1">
      <c r="A126" s="34"/>
      <c r="B126" s="34"/>
      <c r="C126" s="58" t="s">
        <v>67</v>
      </c>
      <c r="D126" s="59"/>
      <c r="E126" s="59"/>
      <c r="F126" s="60"/>
      <c r="G126" s="60" t="s">
        <v>63</v>
      </c>
      <c r="H126" s="61"/>
      <c r="I126" s="60"/>
      <c r="J126" s="60" t="s">
        <v>63</v>
      </c>
      <c r="K126" s="61"/>
      <c r="L126" s="60"/>
      <c r="M126" s="60" t="s">
        <v>63</v>
      </c>
      <c r="N126" s="61"/>
      <c r="O126" s="62">
        <f>F126+I126+L126</f>
        <v>0</v>
      </c>
      <c r="P126" s="63">
        <f>H126+K126+N126</f>
        <v>0</v>
      </c>
      <c r="Q126" s="64">
        <f>IF(F126&gt;H126,1,0)+IF(I126&gt;K126,1,0)+IF(L126&gt;N126,1,0)</f>
        <v>0</v>
      </c>
      <c r="R126" s="65">
        <f>IF(H126&gt;F126,1,0)+IF(K126&gt;I126,1,0)+IF(N126&gt;L126,1,0)</f>
        <v>0</v>
      </c>
      <c r="S126" s="64">
        <f>IF(Q126&gt;R126,1,0)</f>
        <v>0</v>
      </c>
      <c r="T126" s="65">
        <f>IF(R126&gt;Q126,1,0)</f>
        <v>0</v>
      </c>
    </row>
    <row r="127" spans="1:20" ht="15" thickTop="1">
      <c r="A127" s="34"/>
      <c r="B127" s="34"/>
      <c r="C127" s="66" t="s">
        <v>68</v>
      </c>
      <c r="D127" s="67">
        <f>IF(S127+T127=0,0,IF(S127=T127,2,IF(S127&gt;T127,3,1)))</f>
        <v>0</v>
      </c>
      <c r="E127" s="67">
        <f>IF(S127+T127=0,0,IF(S127=T127,2,IF(T127&gt;S127,3,1)))</f>
        <v>0</v>
      </c>
      <c r="F127" s="68"/>
      <c r="G127" s="69"/>
      <c r="H127" s="69"/>
      <c r="I127" s="69"/>
      <c r="J127" s="69"/>
      <c r="K127" s="69"/>
      <c r="L127" s="69"/>
      <c r="M127" s="69"/>
      <c r="N127" s="70"/>
      <c r="O127" s="71">
        <f aca="true" t="shared" si="11" ref="O127:T127">SUM(O122:O126)</f>
        <v>0</v>
      </c>
      <c r="P127" s="72">
        <f t="shared" si="11"/>
        <v>0</v>
      </c>
      <c r="Q127" s="72">
        <f t="shared" si="11"/>
        <v>0</v>
      </c>
      <c r="R127" s="72">
        <f t="shared" si="11"/>
        <v>0</v>
      </c>
      <c r="S127" s="72">
        <f t="shared" si="11"/>
        <v>0</v>
      </c>
      <c r="T127" s="72">
        <f t="shared" si="11"/>
        <v>0</v>
      </c>
    </row>
    <row r="128" spans="1:20" ht="13.5">
      <c r="A128" s="73"/>
      <c r="B128" s="73"/>
      <c r="C128" s="74" t="s">
        <v>69</v>
      </c>
      <c r="D128" s="367">
        <f>IF(D127+E127=0,0,IF(D127=E127,E120,IF(D127&gt;E127,D121,E121)))</f>
        <v>0</v>
      </c>
      <c r="E128" s="368"/>
      <c r="F128" s="75"/>
      <c r="G128" s="75"/>
      <c r="H128" s="75"/>
      <c r="I128" s="75"/>
      <c r="J128" s="75"/>
      <c r="K128" s="75"/>
      <c r="L128" s="75"/>
      <c r="M128" s="75"/>
      <c r="N128" s="75"/>
      <c r="O128" s="76"/>
      <c r="P128" s="77"/>
      <c r="Q128" s="77"/>
      <c r="R128" s="77"/>
      <c r="S128" s="77"/>
      <c r="T128" s="77"/>
    </row>
    <row r="129" spans="1:14" ht="12.75">
      <c r="A129" s="80"/>
      <c r="B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</row>
    <row r="130" spans="1:20" ht="13.5">
      <c r="A130" s="36"/>
      <c r="B130" s="36"/>
      <c r="C130" s="37"/>
      <c r="D130" s="38"/>
      <c r="E130" s="39" t="s">
        <v>56</v>
      </c>
      <c r="F130" s="359" t="s">
        <v>57</v>
      </c>
      <c r="G130" s="360"/>
      <c r="H130" s="360"/>
      <c r="I130" s="360"/>
      <c r="J130" s="360"/>
      <c r="K130" s="360"/>
      <c r="L130" s="360"/>
      <c r="M130" s="360"/>
      <c r="N130" s="361"/>
      <c r="O130" s="362" t="s">
        <v>58</v>
      </c>
      <c r="P130" s="363"/>
      <c r="Q130" s="362" t="s">
        <v>59</v>
      </c>
      <c r="R130" s="363"/>
      <c r="S130" s="362" t="s">
        <v>60</v>
      </c>
      <c r="T130" s="363"/>
    </row>
    <row r="131" spans="1:20" ht="15" thickBot="1">
      <c r="A131" s="34"/>
      <c r="B131" s="34" t="s">
        <v>102</v>
      </c>
      <c r="C131" s="40" t="s">
        <v>61</v>
      </c>
      <c r="D131" s="41"/>
      <c r="E131" s="41"/>
      <c r="F131" s="42">
        <v>1</v>
      </c>
      <c r="G131" s="43"/>
      <c r="H131" s="43"/>
      <c r="I131" s="43">
        <v>2</v>
      </c>
      <c r="J131" s="43"/>
      <c r="K131" s="43"/>
      <c r="L131" s="43">
        <v>3</v>
      </c>
      <c r="M131" s="44"/>
      <c r="N131" s="45"/>
      <c r="O131" s="364"/>
      <c r="P131" s="365"/>
      <c r="Q131" s="364"/>
      <c r="R131" s="365"/>
      <c r="S131" s="364"/>
      <c r="T131" s="365"/>
    </row>
    <row r="132" spans="1:20" ht="15" thickTop="1">
      <c r="A132" s="34"/>
      <c r="B132" s="34"/>
      <c r="C132" s="47" t="s">
        <v>62</v>
      </c>
      <c r="D132" s="48"/>
      <c r="E132" s="48"/>
      <c r="F132" s="49"/>
      <c r="G132" s="50" t="s">
        <v>63</v>
      </c>
      <c r="H132" s="51"/>
      <c r="I132" s="49"/>
      <c r="J132" s="50" t="s">
        <v>63</v>
      </c>
      <c r="K132" s="51"/>
      <c r="L132" s="49"/>
      <c r="M132" s="50" t="s">
        <v>63</v>
      </c>
      <c r="N132" s="51"/>
      <c r="O132" s="52">
        <f>F132+I132+L132</f>
        <v>0</v>
      </c>
      <c r="P132" s="53">
        <f>H132+K132+N132</f>
        <v>0</v>
      </c>
      <c r="Q132" s="54">
        <f>IF(F132&gt;H132,1,0)+IF(I132&gt;K132,1,0)+IF(L132&gt;N132,1,0)</f>
        <v>0</v>
      </c>
      <c r="R132" s="55">
        <f>IF(H132&gt;F132,1,0)+IF(K132&gt;I132,1,0)+IF(N132&gt;L132,1,0)</f>
        <v>0</v>
      </c>
      <c r="S132" s="54">
        <f>IF(Q132&gt;R132,1,0)</f>
        <v>0</v>
      </c>
      <c r="T132" s="55">
        <f>IF(R132&gt;Q132,1,0)</f>
        <v>0</v>
      </c>
    </row>
    <row r="133" spans="1:20" ht="13.5">
      <c r="A133" s="34"/>
      <c r="B133" s="34"/>
      <c r="C133" s="56" t="s">
        <v>64</v>
      </c>
      <c r="D133" s="57"/>
      <c r="E133" s="57"/>
      <c r="F133" s="49"/>
      <c r="G133" s="49" t="s">
        <v>63</v>
      </c>
      <c r="H133" s="51"/>
      <c r="I133" s="49"/>
      <c r="J133" s="49" t="s">
        <v>63</v>
      </c>
      <c r="K133" s="51"/>
      <c r="L133" s="49"/>
      <c r="M133" s="49" t="s">
        <v>63</v>
      </c>
      <c r="N133" s="51"/>
      <c r="O133" s="52">
        <f>F133+I133+L133</f>
        <v>0</v>
      </c>
      <c r="P133" s="53">
        <f>H133+K133+N133</f>
        <v>0</v>
      </c>
      <c r="Q133" s="54">
        <f>IF(F133&gt;H133,1,0)+IF(I133&gt;K133,1,0)+IF(L133&gt;N133,1,0)</f>
        <v>0</v>
      </c>
      <c r="R133" s="55">
        <f>IF(H133&gt;F133,1,0)+IF(K133&gt;I133,1,0)+IF(N133&gt;L133,1,0)</f>
        <v>0</v>
      </c>
      <c r="S133" s="54">
        <f>IF(Q133&gt;R133,1,0)</f>
        <v>0</v>
      </c>
      <c r="T133" s="55">
        <f>IF(R133&gt;Q133,1,0)</f>
        <v>0</v>
      </c>
    </row>
    <row r="134" spans="1:20" ht="13.5">
      <c r="A134" s="34"/>
      <c r="B134" s="34"/>
      <c r="C134" s="56" t="s">
        <v>65</v>
      </c>
      <c r="D134" s="57"/>
      <c r="E134" s="48"/>
      <c r="F134" s="49"/>
      <c r="G134" s="49" t="s">
        <v>63</v>
      </c>
      <c r="H134" s="51"/>
      <c r="I134" s="49"/>
      <c r="J134" s="49" t="s">
        <v>63</v>
      </c>
      <c r="K134" s="51"/>
      <c r="L134" s="49"/>
      <c r="M134" s="49" t="s">
        <v>63</v>
      </c>
      <c r="N134" s="51"/>
      <c r="O134" s="52">
        <f>F134+I134+L134</f>
        <v>0</v>
      </c>
      <c r="P134" s="53">
        <f>H134+K134+N134</f>
        <v>0</v>
      </c>
      <c r="Q134" s="54">
        <f>IF(F134&gt;H134,1,0)+IF(I134&gt;K134,1,0)+IF(L134&gt;N134,1,0)</f>
        <v>0</v>
      </c>
      <c r="R134" s="55">
        <f>IF(H134&gt;F134,1,0)+IF(K134&gt;I134,1,0)+IF(N134&gt;L134,1,0)</f>
        <v>0</v>
      </c>
      <c r="S134" s="54">
        <f>IF(Q134&gt;R134,1,0)</f>
        <v>0</v>
      </c>
      <c r="T134" s="55">
        <f>IF(R134&gt;Q134,1,0)</f>
        <v>0</v>
      </c>
    </row>
    <row r="135" spans="1:20" ht="13.5">
      <c r="A135" s="34"/>
      <c r="B135" s="34"/>
      <c r="C135" s="56" t="s">
        <v>66</v>
      </c>
      <c r="D135" s="57"/>
      <c r="E135" s="57"/>
      <c r="F135" s="49"/>
      <c r="G135" s="49" t="s">
        <v>63</v>
      </c>
      <c r="H135" s="51"/>
      <c r="I135" s="49"/>
      <c r="J135" s="49" t="s">
        <v>63</v>
      </c>
      <c r="K135" s="51"/>
      <c r="L135" s="49"/>
      <c r="M135" s="49" t="s">
        <v>63</v>
      </c>
      <c r="N135" s="51"/>
      <c r="O135" s="52">
        <f>F135+I135+L135</f>
        <v>0</v>
      </c>
      <c r="P135" s="53">
        <f>H135+K135+N135</f>
        <v>0</v>
      </c>
      <c r="Q135" s="54">
        <f>IF(F135&gt;H135,1,0)+IF(I135&gt;K135,1,0)+IF(L135&gt;N135,1,0)</f>
        <v>0</v>
      </c>
      <c r="R135" s="55">
        <f>IF(H135&gt;F135,1,0)+IF(K135&gt;I135,1,0)+IF(N135&gt;L135,1,0)</f>
        <v>0</v>
      </c>
      <c r="S135" s="54">
        <f>IF(Q135&gt;R135,1,0)</f>
        <v>0</v>
      </c>
      <c r="T135" s="55">
        <f>IF(R135&gt;Q135,1,0)</f>
        <v>0</v>
      </c>
    </row>
    <row r="136" spans="1:20" ht="15" thickBot="1">
      <c r="A136" s="34"/>
      <c r="B136" s="34"/>
      <c r="C136" s="58" t="s">
        <v>67</v>
      </c>
      <c r="D136" s="59"/>
      <c r="E136" s="59"/>
      <c r="F136" s="60"/>
      <c r="G136" s="60" t="s">
        <v>63</v>
      </c>
      <c r="H136" s="61"/>
      <c r="I136" s="60"/>
      <c r="J136" s="60" t="s">
        <v>63</v>
      </c>
      <c r="K136" s="61"/>
      <c r="L136" s="60"/>
      <c r="M136" s="60" t="s">
        <v>63</v>
      </c>
      <c r="N136" s="61"/>
      <c r="O136" s="62">
        <f>F136+I136+L136</f>
        <v>0</v>
      </c>
      <c r="P136" s="63">
        <f>H136+K136+N136</f>
        <v>0</v>
      </c>
      <c r="Q136" s="64">
        <f>IF(F136&gt;H136,1,0)+IF(I136&gt;K136,1,0)+IF(L136&gt;N136,1,0)</f>
        <v>0</v>
      </c>
      <c r="R136" s="65">
        <f>IF(H136&gt;F136,1,0)+IF(K136&gt;I136,1,0)+IF(N136&gt;L136,1,0)</f>
        <v>0</v>
      </c>
      <c r="S136" s="64">
        <f>IF(Q136&gt;R136,1,0)</f>
        <v>0</v>
      </c>
      <c r="T136" s="65">
        <f>IF(R136&gt;Q136,1,0)</f>
        <v>0</v>
      </c>
    </row>
    <row r="137" spans="1:20" ht="15" thickTop="1">
      <c r="A137" s="34"/>
      <c r="B137" s="34"/>
      <c r="C137" s="66" t="s">
        <v>68</v>
      </c>
      <c r="D137" s="67">
        <f>IF(S137+T137=0,0,IF(S137=T137,2,IF(S137&gt;T137,3,1)))</f>
        <v>0</v>
      </c>
      <c r="E137" s="67">
        <f>IF(S137+T137=0,0,IF(S137=T137,2,IF(T137&gt;S137,3,1)))</f>
        <v>0</v>
      </c>
      <c r="F137" s="68"/>
      <c r="G137" s="69"/>
      <c r="H137" s="69"/>
      <c r="I137" s="69"/>
      <c r="J137" s="69"/>
      <c r="K137" s="69"/>
      <c r="L137" s="69"/>
      <c r="M137" s="69"/>
      <c r="N137" s="70"/>
      <c r="O137" s="71">
        <f aca="true" t="shared" si="12" ref="O137:T137">SUM(O132:O136)</f>
        <v>0</v>
      </c>
      <c r="P137" s="72">
        <f t="shared" si="12"/>
        <v>0</v>
      </c>
      <c r="Q137" s="72">
        <f t="shared" si="12"/>
        <v>0</v>
      </c>
      <c r="R137" s="72">
        <f t="shared" si="12"/>
        <v>0</v>
      </c>
      <c r="S137" s="72">
        <f t="shared" si="12"/>
        <v>0</v>
      </c>
      <c r="T137" s="72">
        <f t="shared" si="12"/>
        <v>0</v>
      </c>
    </row>
    <row r="138" spans="1:20" ht="13.5">
      <c r="A138" s="73"/>
      <c r="B138" s="73"/>
      <c r="C138" s="74" t="s">
        <v>69</v>
      </c>
      <c r="D138" s="367">
        <f>IF(D137+E137=0,0,IF(D137=E137,E130,IF(D137&gt;E137,D131,E131)))</f>
        <v>0</v>
      </c>
      <c r="E138" s="368"/>
      <c r="F138" s="75"/>
      <c r="G138" s="75"/>
      <c r="H138" s="75"/>
      <c r="I138" s="75"/>
      <c r="J138" s="75"/>
      <c r="K138" s="75"/>
      <c r="L138" s="75"/>
      <c r="M138" s="75"/>
      <c r="N138" s="75"/>
      <c r="O138" s="76"/>
      <c r="P138" s="77"/>
      <c r="Q138" s="77"/>
      <c r="R138" s="77"/>
      <c r="S138" s="77"/>
      <c r="T138" s="77"/>
    </row>
    <row r="139" spans="1:20" ht="13.5">
      <c r="A139" s="73"/>
      <c r="B139" s="73"/>
      <c r="C139" s="79"/>
      <c r="D139" s="90"/>
      <c r="E139" s="90"/>
      <c r="F139" s="75"/>
      <c r="G139" s="75"/>
      <c r="H139" s="75"/>
      <c r="I139" s="75"/>
      <c r="J139" s="75"/>
      <c r="K139" s="75"/>
      <c r="L139" s="75"/>
      <c r="M139" s="75"/>
      <c r="N139" s="75"/>
      <c r="O139" s="76"/>
      <c r="P139" s="77"/>
      <c r="Q139" s="77"/>
      <c r="R139" s="77"/>
      <c r="S139" s="77"/>
      <c r="T139" s="77"/>
    </row>
    <row r="140" spans="1:22" ht="13.5">
      <c r="A140" s="369"/>
      <c r="B140" s="369"/>
      <c r="C140" s="87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9"/>
      <c r="P140" s="89"/>
      <c r="Q140" s="89"/>
      <c r="R140" s="89"/>
      <c r="S140" s="89"/>
      <c r="T140" s="89"/>
      <c r="V140" s="9"/>
    </row>
  </sheetData>
  <sheetProtection/>
  <mergeCells count="71">
    <mergeCell ref="D24:E24"/>
    <mergeCell ref="A1:T1"/>
    <mergeCell ref="A4:B4"/>
    <mergeCell ref="C4:E4"/>
    <mergeCell ref="F6:N6"/>
    <mergeCell ref="O6:P7"/>
    <mergeCell ref="Q6:R7"/>
    <mergeCell ref="S6:T7"/>
    <mergeCell ref="D14:E14"/>
    <mergeCell ref="F16:N16"/>
    <mergeCell ref="O16:P17"/>
    <mergeCell ref="Q16:R17"/>
    <mergeCell ref="S16:T17"/>
    <mergeCell ref="S46:T47"/>
    <mergeCell ref="D54:E54"/>
    <mergeCell ref="F26:N26"/>
    <mergeCell ref="O26:P27"/>
    <mergeCell ref="Q26:R27"/>
    <mergeCell ref="S26:T27"/>
    <mergeCell ref="D34:E34"/>
    <mergeCell ref="F36:N36"/>
    <mergeCell ref="O36:P37"/>
    <mergeCell ref="Q36:R37"/>
    <mergeCell ref="S36:T37"/>
    <mergeCell ref="D66:E66"/>
    <mergeCell ref="D44:E44"/>
    <mergeCell ref="F46:N46"/>
    <mergeCell ref="O46:P47"/>
    <mergeCell ref="Q46:R47"/>
    <mergeCell ref="A56:B56"/>
    <mergeCell ref="F58:N58"/>
    <mergeCell ref="O58:P59"/>
    <mergeCell ref="Q58:R59"/>
    <mergeCell ref="S58:T59"/>
    <mergeCell ref="S88:T89"/>
    <mergeCell ref="D96:E96"/>
    <mergeCell ref="F68:N68"/>
    <mergeCell ref="O68:P69"/>
    <mergeCell ref="Q68:R69"/>
    <mergeCell ref="S68:T69"/>
    <mergeCell ref="D76:E76"/>
    <mergeCell ref="F78:N78"/>
    <mergeCell ref="O78:P79"/>
    <mergeCell ref="Q78:R79"/>
    <mergeCell ref="S78:T79"/>
    <mergeCell ref="D108:E108"/>
    <mergeCell ref="D86:E86"/>
    <mergeCell ref="F88:N88"/>
    <mergeCell ref="O88:P89"/>
    <mergeCell ref="Q88:R89"/>
    <mergeCell ref="A98:B98"/>
    <mergeCell ref="F100:N100"/>
    <mergeCell ref="O100:P101"/>
    <mergeCell ref="Q100:R101"/>
    <mergeCell ref="S100:T101"/>
    <mergeCell ref="S130:T131"/>
    <mergeCell ref="D138:E138"/>
    <mergeCell ref="F110:N110"/>
    <mergeCell ref="O110:P111"/>
    <mergeCell ref="Q110:R111"/>
    <mergeCell ref="S110:T111"/>
    <mergeCell ref="D118:E118"/>
    <mergeCell ref="F120:N120"/>
    <mergeCell ref="O120:P121"/>
    <mergeCell ref="Q120:R121"/>
    <mergeCell ref="S120:T121"/>
    <mergeCell ref="A140:B140"/>
    <mergeCell ref="D128:E128"/>
    <mergeCell ref="F130:N130"/>
    <mergeCell ref="O130:P131"/>
    <mergeCell ref="Q130:R131"/>
  </mergeCells>
  <printOptions/>
  <pageMargins left="0" right="0" top="0.7874015748031497" bottom="0.7874015748031497" header="0.31496062992125984" footer="0.31496062992125984"/>
  <pageSetup horizontalDpi="600" verticalDpi="6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30"/>
  <sheetViews>
    <sheetView zoomScalePageLayoutView="0" workbookViewId="0" topLeftCell="A1">
      <selection activeCell="V15" sqref="V15"/>
    </sheetView>
  </sheetViews>
  <sheetFormatPr defaultColWidth="11.57421875" defaultRowHeight="12.75"/>
  <cols>
    <col min="1" max="1" width="13.00390625" style="91" customWidth="1"/>
    <col min="2" max="3" width="34.7109375" style="91" customWidth="1"/>
    <col min="4" max="4" width="3.28125" style="91" customWidth="1"/>
    <col min="5" max="5" width="1.7109375" style="91" customWidth="1"/>
    <col min="6" max="7" width="3.28125" style="91" customWidth="1"/>
    <col min="8" max="8" width="1.7109375" style="91" customWidth="1"/>
    <col min="9" max="10" width="3.28125" style="91" customWidth="1"/>
    <col min="11" max="11" width="1.7109375" style="91" customWidth="1"/>
    <col min="12" max="12" width="3.28125" style="91" customWidth="1"/>
    <col min="13" max="14" width="5.421875" style="91" customWidth="1"/>
    <col min="15" max="18" width="4.28125" style="91" customWidth="1"/>
    <col min="19" max="19" width="16.28125" style="91" customWidth="1"/>
    <col min="20" max="20" width="2.28125" style="91" customWidth="1"/>
    <col min="21" max="16384" width="11.421875" style="91" customWidth="1"/>
  </cols>
  <sheetData>
    <row r="6" spans="1:19" ht="24" thickBot="1">
      <c r="A6" s="371" t="s">
        <v>71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</row>
    <row r="7" spans="1:19" ht="16.5" thickBot="1">
      <c r="A7" s="92" t="s">
        <v>72</v>
      </c>
      <c r="B7" s="93"/>
      <c r="C7" s="94" t="s">
        <v>95</v>
      </c>
      <c r="D7" s="95"/>
      <c r="E7" s="95"/>
      <c r="F7" s="95"/>
      <c r="G7" s="95"/>
      <c r="H7" s="95"/>
      <c r="I7" s="95"/>
      <c r="J7" s="95"/>
      <c r="K7" s="95"/>
      <c r="L7" s="95"/>
      <c r="M7" s="96" t="s">
        <v>73</v>
      </c>
      <c r="N7" s="97">
        <v>5</v>
      </c>
      <c r="O7" s="97"/>
      <c r="P7" s="96" t="s">
        <v>74</v>
      </c>
      <c r="Q7" s="97">
        <v>4</v>
      </c>
      <c r="R7" s="97">
        <v>8</v>
      </c>
      <c r="S7" s="98"/>
    </row>
    <row r="8" spans="1:19" ht="16.5" thickTop="1">
      <c r="A8" s="99" t="s">
        <v>75</v>
      </c>
      <c r="B8" s="100"/>
      <c r="C8" s="100" t="str">
        <f>VLOOKUP(Q7,Systém!$A$21:$B$28,2,FALSE)</f>
        <v>Sokol Vodňany</v>
      </c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101"/>
      <c r="O8" s="101"/>
      <c r="P8" s="103" t="s">
        <v>76</v>
      </c>
      <c r="Q8" s="104"/>
      <c r="R8" s="105"/>
      <c r="S8" s="106">
        <v>43848</v>
      </c>
    </row>
    <row r="9" spans="1:19" ht="15.75">
      <c r="A9" s="99" t="s">
        <v>77</v>
      </c>
      <c r="B9" s="107"/>
      <c r="C9" s="100" t="str">
        <f>VLOOKUP(R7,Systém!$A$21:$B$28,2,FALSE)</f>
        <v>SKB Český Krumlov "B"</v>
      </c>
      <c r="D9" s="102"/>
      <c r="E9" s="102"/>
      <c r="F9" s="102"/>
      <c r="G9" s="101"/>
      <c r="H9" s="101"/>
      <c r="I9" s="101"/>
      <c r="J9" s="101"/>
      <c r="K9" s="101"/>
      <c r="L9" s="101"/>
      <c r="M9" s="101"/>
      <c r="N9" s="101"/>
      <c r="O9" s="101"/>
      <c r="P9" s="108" t="s">
        <v>78</v>
      </c>
      <c r="Q9" s="107"/>
      <c r="R9" s="109"/>
      <c r="S9" s="110" t="s">
        <v>27</v>
      </c>
    </row>
    <row r="10" spans="1:19" ht="16.5" thickBot="1">
      <c r="A10" s="111" t="s">
        <v>54</v>
      </c>
      <c r="B10" s="112"/>
      <c r="C10" s="113" t="s">
        <v>88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5"/>
      <c r="N10" s="115"/>
      <c r="O10" s="115"/>
      <c r="P10" s="116"/>
      <c r="Q10" s="117"/>
      <c r="R10" s="115"/>
      <c r="S10" s="118"/>
    </row>
    <row r="11" spans="1:19" ht="20.25" customHeight="1">
      <c r="A11" s="119"/>
      <c r="B11" s="120" t="str">
        <f>C8</f>
        <v>Sokol Vodňany</v>
      </c>
      <c r="C11" s="120" t="str">
        <f>C9</f>
        <v>SKB Český Krumlov "B"</v>
      </c>
      <c r="D11" s="372" t="s">
        <v>57</v>
      </c>
      <c r="E11" s="373"/>
      <c r="F11" s="373"/>
      <c r="G11" s="373"/>
      <c r="H11" s="373"/>
      <c r="I11" s="373"/>
      <c r="J11" s="373"/>
      <c r="K11" s="373"/>
      <c r="L11" s="374"/>
      <c r="M11" s="121" t="s">
        <v>79</v>
      </c>
      <c r="N11" s="122"/>
      <c r="O11" s="123" t="s">
        <v>80</v>
      </c>
      <c r="P11" s="124"/>
      <c r="Q11" s="372" t="s">
        <v>81</v>
      </c>
      <c r="R11" s="374"/>
      <c r="S11" s="125" t="s">
        <v>82</v>
      </c>
    </row>
    <row r="12" spans="1:19" ht="9.75" customHeight="1" thickBot="1">
      <c r="A12" s="126"/>
      <c r="B12" s="127"/>
      <c r="C12" s="128"/>
      <c r="D12" s="129">
        <v>1</v>
      </c>
      <c r="E12" s="130"/>
      <c r="F12" s="130"/>
      <c r="G12" s="130">
        <v>2</v>
      </c>
      <c r="H12" s="130"/>
      <c r="I12" s="130"/>
      <c r="J12" s="130">
        <v>3</v>
      </c>
      <c r="K12" s="131"/>
      <c r="L12" s="130"/>
      <c r="M12" s="132"/>
      <c r="N12" s="133"/>
      <c r="O12" s="132"/>
      <c r="P12" s="133"/>
      <c r="Q12" s="132"/>
      <c r="R12" s="133"/>
      <c r="S12" s="134"/>
    </row>
    <row r="13" spans="1:19" ht="30" customHeight="1" thickTop="1">
      <c r="A13" s="135" t="s">
        <v>83</v>
      </c>
      <c r="B13" s="48"/>
      <c r="C13" s="136"/>
      <c r="D13" s="137"/>
      <c r="E13" s="138" t="s">
        <v>63</v>
      </c>
      <c r="F13" s="139"/>
      <c r="G13" s="137"/>
      <c r="H13" s="138" t="s">
        <v>63</v>
      </c>
      <c r="I13" s="139"/>
      <c r="J13" s="137"/>
      <c r="K13" s="138" t="s">
        <v>63</v>
      </c>
      <c r="L13" s="139"/>
      <c r="M13" s="140"/>
      <c r="N13" s="141"/>
      <c r="O13" s="142"/>
      <c r="P13" s="143"/>
      <c r="Q13" s="142"/>
      <c r="R13" s="143"/>
      <c r="S13" s="292" t="str">
        <f>B11</f>
        <v>Sokol Vodňany</v>
      </c>
    </row>
    <row r="14" spans="1:19" ht="30" customHeight="1">
      <c r="A14" s="135" t="s">
        <v>84</v>
      </c>
      <c r="B14" s="57"/>
      <c r="C14" s="136"/>
      <c r="D14" s="144"/>
      <c r="E14" s="145" t="s">
        <v>63</v>
      </c>
      <c r="F14" s="146"/>
      <c r="G14" s="144"/>
      <c r="H14" s="145" t="s">
        <v>63</v>
      </c>
      <c r="I14" s="146"/>
      <c r="J14" s="144"/>
      <c r="K14" s="145" t="s">
        <v>63</v>
      </c>
      <c r="L14" s="146"/>
      <c r="M14" s="147"/>
      <c r="N14" s="148"/>
      <c r="O14" s="149"/>
      <c r="P14" s="150"/>
      <c r="Q14" s="149"/>
      <c r="R14" s="150"/>
      <c r="S14" s="292" t="str">
        <f>C11</f>
        <v>SKB Český Krumlov "B"</v>
      </c>
    </row>
    <row r="15" spans="1:19" ht="30" customHeight="1">
      <c r="A15" s="135" t="s">
        <v>85</v>
      </c>
      <c r="B15" s="57"/>
      <c r="C15" s="136"/>
      <c r="D15" s="144"/>
      <c r="E15" s="145" t="s">
        <v>63</v>
      </c>
      <c r="F15" s="146"/>
      <c r="G15" s="144"/>
      <c r="H15" s="145" t="s">
        <v>63</v>
      </c>
      <c r="I15" s="146"/>
      <c r="J15" s="144"/>
      <c r="K15" s="145" t="s">
        <v>63</v>
      </c>
      <c r="L15" s="146"/>
      <c r="M15" s="147"/>
      <c r="N15" s="148"/>
      <c r="O15" s="149"/>
      <c r="P15" s="150"/>
      <c r="Q15" s="149"/>
      <c r="R15" s="150"/>
      <c r="S15" s="292" t="str">
        <f>B11</f>
        <v>Sokol Vodňany</v>
      </c>
    </row>
    <row r="16" spans="1:19" ht="30" customHeight="1">
      <c r="A16" s="135" t="s">
        <v>86</v>
      </c>
      <c r="B16" s="57"/>
      <c r="C16" s="151"/>
      <c r="D16" s="144"/>
      <c r="E16" s="145" t="s">
        <v>63</v>
      </c>
      <c r="F16" s="146"/>
      <c r="G16" s="144"/>
      <c r="H16" s="145" t="s">
        <v>63</v>
      </c>
      <c r="I16" s="146"/>
      <c r="J16" s="144"/>
      <c r="K16" s="145" t="s">
        <v>63</v>
      </c>
      <c r="L16" s="146"/>
      <c r="M16" s="147"/>
      <c r="N16" s="148"/>
      <c r="O16" s="149"/>
      <c r="P16" s="150"/>
      <c r="Q16" s="149"/>
      <c r="R16" s="150"/>
      <c r="S16" s="292" t="str">
        <f>C11</f>
        <v>SKB Český Krumlov "B"</v>
      </c>
    </row>
    <row r="17" spans="1:19" ht="30" customHeight="1" thickBot="1">
      <c r="A17" s="135" t="s">
        <v>67</v>
      </c>
      <c r="B17" s="59"/>
      <c r="C17" s="151"/>
      <c r="D17" s="144"/>
      <c r="E17" s="145" t="s">
        <v>63</v>
      </c>
      <c r="F17" s="146"/>
      <c r="G17" s="144"/>
      <c r="H17" s="145" t="s">
        <v>63</v>
      </c>
      <c r="I17" s="146"/>
      <c r="J17" s="144"/>
      <c r="K17" s="145" t="s">
        <v>63</v>
      </c>
      <c r="L17" s="146"/>
      <c r="M17" s="147"/>
      <c r="N17" s="148"/>
      <c r="O17" s="149"/>
      <c r="P17" s="150"/>
      <c r="Q17" s="149"/>
      <c r="R17" s="150"/>
      <c r="S17" s="292" t="str">
        <f>B11</f>
        <v>Sokol Vodňany</v>
      </c>
    </row>
    <row r="18" spans="1:19" ht="27" thickBot="1" thickTop="1">
      <c r="A18" s="152" t="s">
        <v>87</v>
      </c>
      <c r="B18" s="153"/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6"/>
      <c r="N18" s="157"/>
      <c r="O18" s="158"/>
      <c r="P18" s="159"/>
      <c r="Q18" s="158"/>
      <c r="R18" s="157"/>
      <c r="S18" s="160" t="s">
        <v>88</v>
      </c>
    </row>
    <row r="19" spans="4:19" ht="15.75"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2" t="s">
        <v>89</v>
      </c>
    </row>
    <row r="20" ht="12.75">
      <c r="A20" s="163" t="s">
        <v>90</v>
      </c>
    </row>
    <row r="22" spans="1:2" ht="19.5" customHeight="1">
      <c r="A22" s="164" t="s">
        <v>91</v>
      </c>
      <c r="B22" s="91" t="s">
        <v>92</v>
      </c>
    </row>
    <row r="23" spans="1:2" ht="15.75">
      <c r="A23" s="165"/>
      <c r="B23" s="91" t="s">
        <v>92</v>
      </c>
    </row>
    <row r="25" spans="1:20" ht="12.75">
      <c r="A25" s="166" t="s">
        <v>93</v>
      </c>
      <c r="C25" s="167"/>
      <c r="D25" s="166" t="s">
        <v>94</v>
      </c>
      <c r="E25" s="166"/>
      <c r="F25" s="166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</row>
    <row r="26" spans="1:20" ht="12.75">
      <c r="A26" s="168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</row>
    <row r="27" spans="1:20" ht="12.75">
      <c r="A27" s="168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</row>
    <row r="28" spans="1:20" ht="12.75">
      <c r="A28" s="168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</row>
    <row r="29" spans="1:20" ht="12.75">
      <c r="A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</row>
    <row r="30" spans="1:20" ht="12.75">
      <c r="A30" s="168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</row>
  </sheetData>
  <sheetProtection/>
  <mergeCells count="3">
    <mergeCell ref="A6:S6"/>
    <mergeCell ref="D11:L11"/>
    <mergeCell ref="Q11:R11"/>
  </mergeCells>
  <printOptions horizontalCentered="1"/>
  <pageMargins left="0.31496062992125984" right="0.31496062992125984" top="0.3937007874015748" bottom="0.7874015748031497" header="0.31496062992125984" footer="0.31496062992125984"/>
  <pageSetup fitToHeight="1" fitToWidth="1"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R17" sqref="R17"/>
    </sheetView>
  </sheetViews>
  <sheetFormatPr defaultColWidth="8.8515625" defaultRowHeight="12.75"/>
  <cols>
    <col min="1" max="1" width="5.28125" style="291" customWidth="1"/>
    <col min="2" max="3" width="7.421875" style="0" customWidth="1"/>
    <col min="4" max="4" width="5.28125" style="0" customWidth="1"/>
    <col min="5" max="5" width="5.28125" style="291" customWidth="1"/>
    <col min="6" max="7" width="7.421875" style="0" customWidth="1"/>
    <col min="8" max="8" width="5.28125" style="0" customWidth="1"/>
    <col min="9" max="9" width="5.28125" style="291" customWidth="1"/>
    <col min="10" max="11" width="7.421875" style="0" customWidth="1"/>
    <col min="12" max="12" width="5.28125" style="0" customWidth="1"/>
    <col min="13" max="14" width="8.7109375" style="0" customWidth="1"/>
    <col min="15" max="15" width="6.140625" style="0" customWidth="1"/>
  </cols>
  <sheetData>
    <row r="1" spans="1:12" ht="12.75">
      <c r="A1" s="375" t="s">
        <v>4</v>
      </c>
      <c r="B1" s="375"/>
      <c r="C1" s="375"/>
      <c r="D1" s="375"/>
      <c r="E1" s="376" t="s">
        <v>5</v>
      </c>
      <c r="F1" s="376"/>
      <c r="G1" s="376"/>
      <c r="H1" s="376"/>
      <c r="I1" s="375" t="s">
        <v>6</v>
      </c>
      <c r="J1" s="375"/>
      <c r="K1" s="375"/>
      <c r="L1" s="375"/>
    </row>
    <row r="2" spans="1:12" ht="12.75">
      <c r="A2" s="285" t="s">
        <v>185</v>
      </c>
      <c r="B2" s="286" t="s">
        <v>21</v>
      </c>
      <c r="C2" s="286" t="s">
        <v>29</v>
      </c>
      <c r="D2" s="287" t="s">
        <v>181</v>
      </c>
      <c r="E2" s="288" t="s">
        <v>182</v>
      </c>
      <c r="F2" s="289" t="s">
        <v>32</v>
      </c>
      <c r="G2" s="289" t="s">
        <v>29</v>
      </c>
      <c r="H2" s="290" t="s">
        <v>180</v>
      </c>
      <c r="I2" s="285" t="s">
        <v>192</v>
      </c>
      <c r="J2" s="286" t="s">
        <v>30</v>
      </c>
      <c r="K2" s="286" t="s">
        <v>29</v>
      </c>
      <c r="L2" s="287" t="s">
        <v>179</v>
      </c>
    </row>
    <row r="3" spans="1:12" ht="12.75">
      <c r="A3" s="285" t="s">
        <v>186</v>
      </c>
      <c r="B3" s="286" t="s">
        <v>22</v>
      </c>
      <c r="C3" s="286" t="s">
        <v>32</v>
      </c>
      <c r="D3" s="287" t="s">
        <v>178</v>
      </c>
      <c r="E3" s="288" t="s">
        <v>189</v>
      </c>
      <c r="F3" s="289" t="s">
        <v>21</v>
      </c>
      <c r="G3" s="289" t="s">
        <v>30</v>
      </c>
      <c r="H3" s="290" t="s">
        <v>181</v>
      </c>
      <c r="I3" s="285" t="s">
        <v>193</v>
      </c>
      <c r="J3" s="286" t="s">
        <v>32</v>
      </c>
      <c r="K3" s="286" t="s">
        <v>28</v>
      </c>
      <c r="L3" s="287" t="s">
        <v>180</v>
      </c>
    </row>
    <row r="4" spans="1:12" ht="12.75">
      <c r="A4" s="285" t="s">
        <v>187</v>
      </c>
      <c r="B4" s="286" t="s">
        <v>33</v>
      </c>
      <c r="C4" s="286" t="s">
        <v>30</v>
      </c>
      <c r="D4" s="287" t="s">
        <v>179</v>
      </c>
      <c r="E4" s="288" t="s">
        <v>190</v>
      </c>
      <c r="F4" s="289" t="s">
        <v>22</v>
      </c>
      <c r="G4" s="289" t="s">
        <v>28</v>
      </c>
      <c r="H4" s="290" t="s">
        <v>178</v>
      </c>
      <c r="I4" s="285" t="s">
        <v>184</v>
      </c>
      <c r="J4" s="286" t="s">
        <v>21</v>
      </c>
      <c r="K4" s="286" t="s">
        <v>31</v>
      </c>
      <c r="L4" s="287" t="s">
        <v>181</v>
      </c>
    </row>
    <row r="5" spans="1:12" ht="12.75">
      <c r="A5" s="285" t="s">
        <v>188</v>
      </c>
      <c r="B5" s="286" t="s">
        <v>31</v>
      </c>
      <c r="C5" s="286" t="s">
        <v>28</v>
      </c>
      <c r="D5" s="287" t="s">
        <v>180</v>
      </c>
      <c r="E5" s="288" t="s">
        <v>191</v>
      </c>
      <c r="F5" s="289" t="s">
        <v>33</v>
      </c>
      <c r="G5" s="289" t="s">
        <v>31</v>
      </c>
      <c r="H5" s="290" t="s">
        <v>179</v>
      </c>
      <c r="I5" s="285" t="s">
        <v>183</v>
      </c>
      <c r="J5" s="286" t="s">
        <v>22</v>
      </c>
      <c r="K5" s="286" t="s">
        <v>33</v>
      </c>
      <c r="L5" s="287" t="s">
        <v>178</v>
      </c>
    </row>
    <row r="8" spans="1:12" ht="12.75">
      <c r="A8" s="312">
        <v>43883</v>
      </c>
      <c r="B8" s="312"/>
      <c r="C8" s="313" t="s">
        <v>19</v>
      </c>
      <c r="D8" s="313"/>
      <c r="E8" s="313"/>
      <c r="F8" s="313"/>
      <c r="G8" s="11"/>
      <c r="H8" s="11"/>
      <c r="I8" s="11"/>
      <c r="J8" s="11"/>
      <c r="K8" s="11"/>
      <c r="L8" s="11"/>
    </row>
    <row r="9" spans="1:9" ht="13.5" thickBot="1">
      <c r="A9" s="311" t="s">
        <v>4</v>
      </c>
      <c r="B9" s="311"/>
      <c r="D9" s="311" t="s">
        <v>5</v>
      </c>
      <c r="E9" s="311"/>
      <c r="G9" s="311" t="s">
        <v>6</v>
      </c>
      <c r="H9" s="311"/>
      <c r="I9"/>
    </row>
    <row r="10" spans="1:9" ht="12.75">
      <c r="A10" s="2">
        <v>4</v>
      </c>
      <c r="B10" s="3">
        <v>8</v>
      </c>
      <c r="C10" s="4"/>
      <c r="D10" s="2">
        <v>3</v>
      </c>
      <c r="E10" s="3">
        <v>8</v>
      </c>
      <c r="F10" s="4"/>
      <c r="G10" s="2">
        <v>2</v>
      </c>
      <c r="H10" s="3">
        <v>8</v>
      </c>
      <c r="I10"/>
    </row>
    <row r="11" spans="1:9" ht="12.75">
      <c r="A11" s="5">
        <v>5</v>
      </c>
      <c r="B11" s="6">
        <v>3</v>
      </c>
      <c r="C11" s="4"/>
      <c r="D11" s="5">
        <v>4</v>
      </c>
      <c r="E11" s="6">
        <v>2</v>
      </c>
      <c r="F11" s="4"/>
      <c r="G11" s="5">
        <v>3</v>
      </c>
      <c r="H11" s="6">
        <v>1</v>
      </c>
      <c r="I11"/>
    </row>
    <row r="12" spans="1:9" ht="12.75">
      <c r="A12" s="5">
        <v>6</v>
      </c>
      <c r="B12" s="6">
        <v>2</v>
      </c>
      <c r="C12" s="4"/>
      <c r="D12" s="5">
        <v>5</v>
      </c>
      <c r="E12" s="6">
        <v>1</v>
      </c>
      <c r="F12" s="4"/>
      <c r="G12" s="5">
        <v>4</v>
      </c>
      <c r="H12" s="6">
        <v>7</v>
      </c>
      <c r="I12"/>
    </row>
    <row r="13" spans="1:9" ht="13.5" thickBot="1">
      <c r="A13" s="7">
        <v>7</v>
      </c>
      <c r="B13" s="8">
        <v>1</v>
      </c>
      <c r="C13" s="4"/>
      <c r="D13" s="7">
        <v>6</v>
      </c>
      <c r="E13" s="8">
        <v>7</v>
      </c>
      <c r="F13" s="4"/>
      <c r="G13" s="7">
        <v>5</v>
      </c>
      <c r="H13" s="8">
        <v>6</v>
      </c>
      <c r="I13"/>
    </row>
    <row r="14" spans="1:9" ht="12.75">
      <c r="A14"/>
      <c r="E14"/>
      <c r="I14"/>
    </row>
    <row r="15" spans="1:9" ht="12.75">
      <c r="A15" s="9" t="s">
        <v>21</v>
      </c>
      <c r="B15" s="9" t="s">
        <v>29</v>
      </c>
      <c r="D15" s="9" t="s">
        <v>32</v>
      </c>
      <c r="E15" s="9" t="s">
        <v>29</v>
      </c>
      <c r="G15" s="9" t="s">
        <v>30</v>
      </c>
      <c r="H15" s="9" t="s">
        <v>29</v>
      </c>
      <c r="I15"/>
    </row>
    <row r="16" spans="1:9" ht="12.75">
      <c r="A16" s="9" t="s">
        <v>22</v>
      </c>
      <c r="B16" s="9" t="s">
        <v>32</v>
      </c>
      <c r="D16" s="9" t="s">
        <v>21</v>
      </c>
      <c r="E16" s="9" t="s">
        <v>30</v>
      </c>
      <c r="G16" s="9" t="s">
        <v>32</v>
      </c>
      <c r="H16" s="9" t="s">
        <v>28</v>
      </c>
      <c r="I16"/>
    </row>
    <row r="17" spans="1:9" ht="12.75">
      <c r="A17" s="9" t="s">
        <v>33</v>
      </c>
      <c r="B17" s="9" t="s">
        <v>30</v>
      </c>
      <c r="D17" s="9" t="s">
        <v>22</v>
      </c>
      <c r="E17" s="9" t="s">
        <v>28</v>
      </c>
      <c r="G17" s="9" t="s">
        <v>21</v>
      </c>
      <c r="H17" s="9" t="s">
        <v>31</v>
      </c>
      <c r="I17"/>
    </row>
    <row r="18" spans="1:9" ht="12.75">
      <c r="A18" s="9" t="s">
        <v>31</v>
      </c>
      <c r="B18" s="9" t="s">
        <v>28</v>
      </c>
      <c r="D18" s="9" t="s">
        <v>33</v>
      </c>
      <c r="E18" s="9" t="s">
        <v>31</v>
      </c>
      <c r="G18" s="9" t="s">
        <v>22</v>
      </c>
      <c r="H18" s="9" t="s">
        <v>33</v>
      </c>
      <c r="I18"/>
    </row>
    <row r="20" ht="12.75">
      <c r="H20" s="1"/>
    </row>
    <row r="21" spans="1:2" ht="12.75">
      <c r="A21" s="83">
        <v>1</v>
      </c>
      <c r="B21" t="s">
        <v>23</v>
      </c>
    </row>
    <row r="22" spans="1:2" ht="12.75">
      <c r="A22" s="83">
        <v>2</v>
      </c>
      <c r="B22" t="s">
        <v>25</v>
      </c>
    </row>
    <row r="23" spans="1:2" ht="12.75">
      <c r="A23" s="83">
        <v>3</v>
      </c>
      <c r="B23" t="s">
        <v>15</v>
      </c>
    </row>
    <row r="24" spans="1:2" ht="12.75">
      <c r="A24" s="83">
        <v>4</v>
      </c>
      <c r="B24" t="s">
        <v>18</v>
      </c>
    </row>
    <row r="25" spans="1:2" ht="12.75">
      <c r="A25" s="83">
        <v>5</v>
      </c>
      <c r="B25" t="s">
        <v>17</v>
      </c>
    </row>
    <row r="26" spans="1:2" ht="12.75">
      <c r="A26" s="83">
        <v>6</v>
      </c>
      <c r="B26" t="s">
        <v>16</v>
      </c>
    </row>
    <row r="27" spans="1:2" ht="12.75">
      <c r="A27" s="83">
        <v>7</v>
      </c>
      <c r="B27" t="s">
        <v>26</v>
      </c>
    </row>
    <row r="28" spans="1:2" ht="12.75">
      <c r="A28" s="83">
        <v>8</v>
      </c>
      <c r="B28" t="s">
        <v>24</v>
      </c>
    </row>
  </sheetData>
  <sheetProtection/>
  <mergeCells count="8">
    <mergeCell ref="I1:L1"/>
    <mergeCell ref="A8:B8"/>
    <mergeCell ref="C8:F8"/>
    <mergeCell ref="A9:B9"/>
    <mergeCell ref="D9:E9"/>
    <mergeCell ref="G9:H9"/>
    <mergeCell ref="A1:D1"/>
    <mergeCell ref="E1:H1"/>
  </mergeCells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Janostikova Linda (GS/ETC-Bj)</dc:creator>
  <cp:keywords/>
  <dc:description/>
  <cp:lastModifiedBy>Jaromír Janáček</cp:lastModifiedBy>
  <cp:lastPrinted>2020-02-23T22:00:12Z</cp:lastPrinted>
  <dcterms:created xsi:type="dcterms:W3CDTF">2018-11-29T05:57:59Z</dcterms:created>
  <dcterms:modified xsi:type="dcterms:W3CDTF">2020-03-04T18:18:05Z</dcterms:modified>
  <cp:category/>
  <cp:version/>
  <cp:contentType/>
  <cp:contentStatus/>
</cp:coreProperties>
</file>