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Konečné pořadí" sheetId="1" r:id="rId1"/>
    <sheet name="pavouk" sheetId="2" r:id="rId2"/>
    <sheet name="finále" sheetId="3" r:id="rId3"/>
    <sheet name="o 3. místo" sheetId="4" r:id="rId4"/>
    <sheet name="o 5. místo" sheetId="5" r:id="rId5"/>
    <sheet name="o 7. místo" sheetId="6" r:id="rId6"/>
    <sheet name="A1-B2" sheetId="7" r:id="rId7"/>
    <sheet name="A2-B1" sheetId="8" r:id="rId8"/>
    <sheet name="A3-B4" sheetId="9" r:id="rId9"/>
    <sheet name="A4-B3" sheetId="10" r:id="rId10"/>
    <sheet name="Tabulka_A" sheetId="11" r:id="rId11"/>
    <sheet name="A(1) 1-4" sheetId="12" r:id="rId12"/>
    <sheet name="A(1) 2-3" sheetId="13" r:id="rId13"/>
    <sheet name="A(2) 1-3" sheetId="14" r:id="rId14"/>
    <sheet name="A(2) 4-2" sheetId="15" r:id="rId15"/>
    <sheet name="A(3) 2-1" sheetId="16" r:id="rId16"/>
    <sheet name="A(3) 3-4" sheetId="17" r:id="rId17"/>
    <sheet name="Tabulka_B" sheetId="18" r:id="rId18"/>
    <sheet name="B(1) 1-4" sheetId="19" r:id="rId19"/>
    <sheet name="B(1) 2-3" sheetId="20" r:id="rId20"/>
    <sheet name="B(2) 1-3" sheetId="21" r:id="rId21"/>
    <sheet name="B(2) 4-2" sheetId="22" r:id="rId22"/>
    <sheet name="B(3) 2-1" sheetId="23" r:id="rId23"/>
    <sheet name="B(3) 3-4" sheetId="24" r:id="rId24"/>
    <sheet name="vzor" sheetId="25" r:id="rId25"/>
  </sheets>
  <definedNames>
    <definedName name="_xlnm.Print_Area" localSheetId="11">'A(1) 1-4'!$A$1:$S$28</definedName>
    <definedName name="_xlnm.Print_Area" localSheetId="12">'A(1) 2-3'!$A$1:$S$28</definedName>
    <definedName name="_xlnm.Print_Area" localSheetId="13">'A(2) 1-3'!$A$1:$S$28</definedName>
    <definedName name="_xlnm.Print_Area" localSheetId="14">'A(2) 4-2'!$A$1:$S$28</definedName>
    <definedName name="_xlnm.Print_Area" localSheetId="15">'A(3) 2-1'!$A$1:$S$28</definedName>
    <definedName name="_xlnm.Print_Area" localSheetId="16">'A(3) 3-4'!$A$1:$S$28</definedName>
    <definedName name="_xlnm.Print_Area" localSheetId="6">'A1-B2'!$A$1:$S$28</definedName>
    <definedName name="_xlnm.Print_Area" localSheetId="7">'A2-B1'!$A$1:$S$28</definedName>
    <definedName name="_xlnm.Print_Area" localSheetId="8">'A3-B4'!$A$1:$S$28</definedName>
    <definedName name="_xlnm.Print_Area" localSheetId="9">'A4-B3'!$A$1:$S$28</definedName>
    <definedName name="_xlnm.Print_Area" localSheetId="18">'B(1) 1-4'!$A$1:$S$28</definedName>
    <definedName name="_xlnm.Print_Area" localSheetId="19">'B(1) 2-3'!$A$1:$S$28</definedName>
    <definedName name="_xlnm.Print_Area" localSheetId="20">'B(2) 1-3'!$A$1:$S$28</definedName>
    <definedName name="_xlnm.Print_Area" localSheetId="21">'B(2) 4-2'!$A$1:$S$28</definedName>
    <definedName name="_xlnm.Print_Area" localSheetId="22">'B(3) 2-1'!$A$1:$S$28</definedName>
    <definedName name="_xlnm.Print_Area" localSheetId="23">'B(3) 3-4'!$A$1:$S$28</definedName>
    <definedName name="_xlnm.Print_Area" localSheetId="2">'finále'!$A$1:$S$28</definedName>
    <definedName name="_xlnm.Print_Area" localSheetId="3">'o 3. místo'!$A$1:$S$28</definedName>
    <definedName name="_xlnm.Print_Area" localSheetId="4">'o 5. místo'!$A$1:$S$28</definedName>
    <definedName name="_xlnm.Print_Area" localSheetId="5">'o 7. místo'!$A$1:$S$28</definedName>
    <definedName name="_xlnm.Print_Area" localSheetId="10">'Tabulka_A'!$A$1:$AA$25</definedName>
    <definedName name="_xlnm.Print_Area" localSheetId="17">'Tabulka_B'!$A$1:$AA$25</definedName>
    <definedName name="_xlnm.Print_Area" localSheetId="24">'vzor'!$A$1:$S$28</definedName>
  </definedNames>
  <calcPr fullCalcOnLoad="1"/>
</workbook>
</file>

<file path=xl/sharedStrings.xml><?xml version="1.0" encoding="utf-8"?>
<sst xmlns="http://schemas.openxmlformats.org/spreadsheetml/2006/main" count="1788" uniqueCount="233">
  <si>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</si>
  <si>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</si>
  <si>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</si>
  <si>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</si>
  <si>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</si>
  <si>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</si>
  <si>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</si>
  <si>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</si>
  <si>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</si>
  <si>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</si>
  <si>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</si>
  <si>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</si>
  <si>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</si>
  <si>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</si>
  <si>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Datum:</t>
  </si>
  <si>
    <t>Součet míčů</t>
  </si>
  <si>
    <t>Sety</t>
  </si>
  <si>
    <t>Body</t>
  </si>
  <si>
    <t>:</t>
  </si>
  <si>
    <t>body</t>
  </si>
  <si>
    <t>pořadí</t>
  </si>
  <si>
    <t>1. kolo</t>
  </si>
  <si>
    <t>2. kolo</t>
  </si>
  <si>
    <t>3. kolo</t>
  </si>
  <si>
    <t>Pořadí zápasů :</t>
  </si>
  <si>
    <t>1-4</t>
  </si>
  <si>
    <t>2-3</t>
  </si>
  <si>
    <t>sety</t>
  </si>
  <si>
    <t>zápasy</t>
  </si>
  <si>
    <t>míče</t>
  </si>
  <si>
    <t>Český Krumlov</t>
  </si>
  <si>
    <t>4-2</t>
  </si>
  <si>
    <t>Skupina "A"</t>
  </si>
  <si>
    <t>1-3</t>
  </si>
  <si>
    <t>2-1</t>
  </si>
  <si>
    <t>3-4</t>
  </si>
  <si>
    <t>1.</t>
  </si>
  <si>
    <t>2.</t>
  </si>
  <si>
    <t>3.</t>
  </si>
  <si>
    <t>4.</t>
  </si>
  <si>
    <t>Skupina "B"</t>
  </si>
  <si>
    <t>6.</t>
  </si>
  <si>
    <t>7.</t>
  </si>
  <si>
    <t>8.</t>
  </si>
  <si>
    <t>5.</t>
  </si>
  <si>
    <t>Radek Votava</t>
  </si>
  <si>
    <t>o 7. místo</t>
  </si>
  <si>
    <t>o 3. místo</t>
  </si>
  <si>
    <t>KONEČNÉ POŘADÍ 2022</t>
  </si>
  <si>
    <t>23. - 24. 4. 2022</t>
  </si>
  <si>
    <t>Místo konání:</t>
  </si>
  <si>
    <t>34. ROČNÍK TURNAJE REGIONÁLNÍCH VÝBĚRŮ U13 O ČESKOKRUMLOVSKÝ POHÁR</t>
  </si>
  <si>
    <t>Soutěž:</t>
  </si>
  <si>
    <t>TURNAJ REGIONÁLNÍCH VÝBĚRŮ U13 O ČESKOKRUMLOVSKÝ POHÁR</t>
  </si>
  <si>
    <t>Český Krumlov 23. - 24. 4. 2022</t>
  </si>
  <si>
    <t xml:space="preserve">finále </t>
  </si>
  <si>
    <t>semifinále</t>
  </si>
  <si>
    <t>Podpis vedoucího družstva "B": …………………………………………………….</t>
  </si>
  <si>
    <t>Podpis vedoucího družstva "A": 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</si>
  <si>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</t>
  </si>
  <si>
    <t>Votava Radek</t>
  </si>
  <si>
    <t>Čtyřhra dívek</t>
  </si>
  <si>
    <t>Čtyřhra chlapců</t>
  </si>
  <si>
    <t>2. Dvouhra dívek</t>
  </si>
  <si>
    <t>1. Dvouhra dívek</t>
  </si>
  <si>
    <t>2. Dvouhra chlapců</t>
  </si>
  <si>
    <t>1. Dvouhra chlapců</t>
  </si>
  <si>
    <t>Smíšená čtyřhra</t>
  </si>
  <si>
    <t>34. ročník TURNAJE REGIONÁLNÍCH VÝBĚRŮ kategorie U 13 O ČESKOKRUMLOVSKÝ POHÁR</t>
  </si>
  <si>
    <t>Skupina A</t>
  </si>
  <si>
    <t>Skupina B</t>
  </si>
  <si>
    <t xml:space="preserve">o 5. - 8. místo </t>
  </si>
  <si>
    <t>finále</t>
  </si>
  <si>
    <t>Praha</t>
  </si>
  <si>
    <t>Střední Čechy</t>
  </si>
  <si>
    <t>Olomoucký kraj</t>
  </si>
  <si>
    <t>Jižní Čechy "B"</t>
  </si>
  <si>
    <t>Východní Čechy</t>
  </si>
  <si>
    <t>Jižní Morava</t>
  </si>
  <si>
    <t>Jižní Čechy "A"</t>
  </si>
  <si>
    <t>Moravskoslezský kraj</t>
  </si>
  <si>
    <t>JČ "B"</t>
  </si>
  <si>
    <t>Vahalík Karel - Fedorková Michaela</t>
  </si>
  <si>
    <t>Hamr Lukáš</t>
  </si>
  <si>
    <t>Fedorková Michaela</t>
  </si>
  <si>
    <t>Dobešová Michaela</t>
  </si>
  <si>
    <t>Vahalík Karel - Janda Matouš</t>
  </si>
  <si>
    <t>Dobešová Michaela - Ženatá Tereza</t>
  </si>
  <si>
    <t>Vrchotický František</t>
  </si>
  <si>
    <t>Fošum Václav</t>
  </si>
  <si>
    <t>Dvořáková Šárka</t>
  </si>
  <si>
    <t>Vlachová Dominika</t>
  </si>
  <si>
    <t>Fošum Václav - Neubauer René</t>
  </si>
  <si>
    <t>Vlachová Dominika - Radová Nina</t>
  </si>
  <si>
    <t>JM</t>
  </si>
  <si>
    <t>JČ "A"</t>
  </si>
  <si>
    <t>Vrchotický František - Dvořáková Šárka</t>
  </si>
  <si>
    <t>Kňazovčík Albert - Štarhová Alžběta</t>
  </si>
  <si>
    <t>Kňazovčík Johan</t>
  </si>
  <si>
    <t>Czajová Martina</t>
  </si>
  <si>
    <t>Pargáčová Anna</t>
  </si>
  <si>
    <t>Kňazovčík Albert - Kňazovčík Johan</t>
  </si>
  <si>
    <t>Czajová Martina - Pargáčová Anna</t>
  </si>
  <si>
    <t>Klapal Tomáš - Antalová Eliška</t>
  </si>
  <si>
    <t>Stružka Jan Vladimír</t>
  </si>
  <si>
    <t>Klapal Tomáš</t>
  </si>
  <si>
    <t>Kábrtová Anna</t>
  </si>
  <si>
    <t>Hloušková Michaela</t>
  </si>
  <si>
    <t>Hloušková Michaela - Antalová Eliška</t>
  </si>
  <si>
    <t>VČ</t>
  </si>
  <si>
    <t>MS K.</t>
  </si>
  <si>
    <t>Nechvátal Marek - Dušánková Daniela</t>
  </si>
  <si>
    <t>Nachtman Daniel</t>
  </si>
  <si>
    <t>Hašek Matyáš</t>
  </si>
  <si>
    <t>Maixnerová Agáta</t>
  </si>
  <si>
    <t>Bednářová Lucie</t>
  </si>
  <si>
    <t>Nechvátal Marek - Hašek Matyáš</t>
  </si>
  <si>
    <t>Bednářová Lucie - Dušánková Daniela</t>
  </si>
  <si>
    <t>Štěrba David - Perníková Elen</t>
  </si>
  <si>
    <t>Rothbauer Jaroslav</t>
  </si>
  <si>
    <t>Kalčík Šimon</t>
  </si>
  <si>
    <t>Perníková Elen</t>
  </si>
  <si>
    <t>Kutláková Klára</t>
  </si>
  <si>
    <t>Rothbauer Jaroslav - Kalčík Šimon</t>
  </si>
  <si>
    <t>Štěrbová Tereza - Pouzarová Viktorie</t>
  </si>
  <si>
    <t>Středočeský kraj</t>
  </si>
  <si>
    <t>Skrčený Nataniel - Hermannová Pavlína</t>
  </si>
  <si>
    <t xml:space="preserve">Skrčený Nataniel </t>
  </si>
  <si>
    <t>Červenka Vojtěch</t>
  </si>
  <si>
    <t>Hermannová Pavlína</t>
  </si>
  <si>
    <t>Váňová Aneta</t>
  </si>
  <si>
    <t>Červenka Vojtěch - Tuháček Marek</t>
  </si>
  <si>
    <t>Vánová Aneta - Mišunová Sofie</t>
  </si>
  <si>
    <t>Kocourek Matyáš - Chudárková Alice</t>
  </si>
  <si>
    <t>Bezděk Šimon</t>
  </si>
  <si>
    <t>Koucourek Matyáš</t>
  </si>
  <si>
    <t>Majerová Monika</t>
  </si>
  <si>
    <t>Absatzová Elen</t>
  </si>
  <si>
    <t>Bezděk Šimon - Ondra Martin</t>
  </si>
  <si>
    <t>Majerová Monika - Absatzová Elen</t>
  </si>
  <si>
    <t>STŘ. K.</t>
  </si>
  <si>
    <t>OL. K.</t>
  </si>
  <si>
    <t>PRAHA</t>
  </si>
  <si>
    <t>MS. K.</t>
  </si>
  <si>
    <t>Tuháček Marek - Mišunová Sofie</t>
  </si>
  <si>
    <t>Skrčený Nataniel</t>
  </si>
  <si>
    <t>Skrčený Nataniel - Červenka Vojtěch</t>
  </si>
  <si>
    <t>Hermanová Pavlína - Váňová Aneta</t>
  </si>
  <si>
    <t>Vrchotický František  - Radová Nina</t>
  </si>
  <si>
    <t>Neubauer René</t>
  </si>
  <si>
    <t>Radová Nina</t>
  </si>
  <si>
    <t>Dvořáková Šárka - Vlachová Dominika</t>
  </si>
  <si>
    <t>Rothbauer Jaroslav - Kutláková Klára</t>
  </si>
  <si>
    <t>Štěrba David</t>
  </si>
  <si>
    <t>Kalčík Šimon - Štěrba David</t>
  </si>
  <si>
    <t>Ondruch Šimon</t>
  </si>
  <si>
    <t>Nachtman Daniel - Maixnerová Agáta</t>
  </si>
  <si>
    <t>Nechvátal Marek</t>
  </si>
  <si>
    <t>Stružka Jan Vladimír - Kubát Vojtěch</t>
  </si>
  <si>
    <t>Bezděk Šimon - Absatzová Elen</t>
  </si>
  <si>
    <t>Ondra Martin</t>
  </si>
  <si>
    <t>Kocurek Matyáš - Ondra Martin</t>
  </si>
  <si>
    <t>Majerová Monika - Absatzová Elene</t>
  </si>
  <si>
    <t>Chudárková Alice</t>
  </si>
  <si>
    <t>Janda Matouš - Ženatá Tereza</t>
  </si>
  <si>
    <t>Vahalík Karel</t>
  </si>
  <si>
    <t>Vahalík Karel - Hamr Lukáš</t>
  </si>
  <si>
    <t>Fedorková Michaela - Dobešová Michaela</t>
  </si>
  <si>
    <t>Augustin Adam - Štarhová Alžběta</t>
  </si>
  <si>
    <t>Kňazovčík Albert</t>
  </si>
  <si>
    <t>Kňazovčík Johan - Kňazovčík Albert</t>
  </si>
  <si>
    <t>Augustin Adam</t>
  </si>
  <si>
    <t>Kubát Vojtěch</t>
  </si>
  <si>
    <t>Antalová Eliška</t>
  </si>
  <si>
    <t>Klapal Tomáš - Kubát Vojtěch</t>
  </si>
  <si>
    <t>Kábrtová Anna - Hloušková Michaela</t>
  </si>
  <si>
    <t>Vrchotický František - Radová Nina</t>
  </si>
  <si>
    <t>Hašek Matyáš - Nechvátal Marek</t>
  </si>
  <si>
    <t>Mišunová Sofie</t>
  </si>
  <si>
    <t>Skrčený Nataniel - Červenka Votěch</t>
  </si>
  <si>
    <t>Hermannová Pavlína - Váňová Aneta</t>
  </si>
  <si>
    <t>Dušánková Daniela</t>
  </si>
  <si>
    <t>Nachtman Daniel - Nechvátal Marek</t>
  </si>
  <si>
    <t>Maixnerová Agáta - Dušánková Daniela</t>
  </si>
  <si>
    <t>Štěrba David - Štěrbová Tereza</t>
  </si>
  <si>
    <t>Pouzarová Viktorie</t>
  </si>
  <si>
    <t>Perníková Elen - Kutlaková Klára</t>
  </si>
  <si>
    <t>Kňazovčík Johan - Štarhová Alžběta</t>
  </si>
  <si>
    <t>Vahalík Karel - Leciánová Nina</t>
  </si>
  <si>
    <t>Janda Matouš</t>
  </si>
  <si>
    <t xml:space="preserve">Dobešová Michaela </t>
  </si>
  <si>
    <t>Vahalík Karel - Ondruch Šimon</t>
  </si>
  <si>
    <t>Moravskoslezský k.</t>
  </si>
  <si>
    <t>Tuháček Marek - Mišunová  Sofie</t>
  </si>
  <si>
    <t>Vrchotický František -  Radová Nina</t>
  </si>
  <si>
    <t>Kalčík Šimon - Štěrbová Tereza</t>
  </si>
  <si>
    <t>Vahalík Karel - Dobešová Michaela</t>
  </si>
  <si>
    <t>Perníková Elen - Kutláková klára</t>
  </si>
  <si>
    <t>Fedorková Michaela - Leciánová Nina</t>
  </si>
  <si>
    <t>Klapal Tomáš - Kábrtová Anna</t>
  </si>
  <si>
    <t>Kocurek Matyáš</t>
  </si>
  <si>
    <t xml:space="preserve">Absatzová Elen </t>
  </si>
  <si>
    <t>Majerová Monika - Chudárková Alice</t>
  </si>
  <si>
    <t xml:space="preserve">Klapal Tomáš </t>
  </si>
  <si>
    <t>Stružka Jan Vladimír - Kubát Votěch</t>
  </si>
  <si>
    <t>Kábrtová Anna - Antalová Eliška</t>
  </si>
  <si>
    <t xml:space="preserve">Nachtman Daniel </t>
  </si>
  <si>
    <t>Hašek Matyáš  Nechvátal Marek</t>
  </si>
  <si>
    <t>Pargačová Anna</t>
  </si>
  <si>
    <t>Czajová Martina - Pargačová Anna</t>
  </si>
  <si>
    <t>Ženatá Tereza</t>
  </si>
  <si>
    <t xml:space="preserve">Vrchotický František </t>
  </si>
  <si>
    <t>Rothbauer Jaroslav - Perníková Elen</t>
  </si>
  <si>
    <t>Štěrbová Tereza</t>
  </si>
  <si>
    <t>Perníková Elen - Pouzarová Viktorie</t>
  </si>
  <si>
    <t>Dušánková Daniela - Bednářová Lucie</t>
  </si>
  <si>
    <t>Kocurek Matyáš - Chudárková Alice</t>
  </si>
  <si>
    <t xml:space="preserve">Kocurek Matyáš </t>
  </si>
  <si>
    <t>Kňazovčík Johan, Kňazovčík Albert</t>
  </si>
  <si>
    <t>Czajová Martina, Pargačová Anna</t>
  </si>
  <si>
    <t>4-3</t>
  </si>
  <si>
    <t>0-7</t>
  </si>
  <si>
    <t>5-2</t>
  </si>
  <si>
    <t xml:space="preserve">Moravskoslezský </t>
  </si>
  <si>
    <t>Středočeský Kraj</t>
  </si>
  <si>
    <t>6-1</t>
  </si>
  <si>
    <t>Olomoucký Kraj</t>
  </si>
  <si>
    <t>Ivo Černý</t>
  </si>
  <si>
    <t>semifinále o 1. - 4. místo</t>
  </si>
  <si>
    <t>semifinále o 5. - 8. místo</t>
  </si>
  <si>
    <t>o 3. - 4. místo</t>
  </si>
  <si>
    <t>o 5. - 6. místo</t>
  </si>
  <si>
    <t>o 7. - 8. místo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</si>
</sst>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6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b/>
      <sz val="25"/>
      <name val="Arial CE"/>
      <family val="0"/>
    </font>
    <font>
      <i/>
      <sz val="6"/>
      <name val="Arial CE"/>
      <family val="0"/>
    </font>
    <font>
      <b/>
      <sz val="35"/>
      <name val="Arial CE"/>
      <family val="0"/>
    </font>
    <font>
      <sz val="17"/>
      <name val="Arial CE"/>
      <family val="2"/>
    </font>
    <font>
      <b/>
      <sz val="17"/>
      <name val="Arial CE"/>
      <family val="2"/>
    </font>
    <font>
      <b/>
      <sz val="10"/>
      <color indexed="10"/>
      <name val="Arial CE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6"/>
      <color indexed="10"/>
      <name val="Arial CE"/>
      <family val="0"/>
    </font>
    <font>
      <b/>
      <i/>
      <sz val="4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>
      <alignment/>
      <protection/>
    </xf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2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3" fillId="0" borderId="14" xfId="52" applyFont="1" applyBorder="1" applyAlignment="1">
      <alignment vertical="center"/>
      <protection/>
    </xf>
    <xf numFmtId="0" fontId="11" fillId="0" borderId="15" xfId="55" applyFont="1" applyBorder="1">
      <alignment horizontal="center" vertical="center"/>
      <protection/>
    </xf>
    <xf numFmtId="0" fontId="11" fillId="0" borderId="16" xfId="55" applyFont="1" applyBorder="1">
      <alignment horizontal="center" vertical="center"/>
      <protection/>
    </xf>
    <xf numFmtId="44" fontId="11" fillId="0" borderId="17" xfId="40" applyFont="1" applyBorder="1">
      <alignment horizontal="center"/>
    </xf>
    <xf numFmtId="0" fontId="11" fillId="0" borderId="17" xfId="55" applyFont="1" applyBorder="1">
      <alignment horizontal="center" vertical="center"/>
      <protection/>
    </xf>
    <xf numFmtId="0" fontId="13" fillId="0" borderId="0" xfId="57" applyFont="1">
      <alignment horizontal="center" vertical="center"/>
      <protection/>
    </xf>
    <xf numFmtId="0" fontId="13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3" fillId="0" borderId="18" xfId="52" applyFont="1" applyBorder="1" applyAlignment="1">
      <alignment vertical="center"/>
      <protection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2" fillId="0" borderId="27" xfId="39" applyFont="1" applyBorder="1" applyAlignment="1">
      <alignment horizontal="centerContinuous" vertical="center"/>
      <protection/>
    </xf>
    <xf numFmtId="0" fontId="9" fillId="0" borderId="17" xfId="39" applyFont="1" applyBorder="1" applyAlignment="1">
      <alignment horizontal="centerContinuous" vertical="center"/>
      <protection/>
    </xf>
    <xf numFmtId="0" fontId="9" fillId="0" borderId="28" xfId="39" applyFont="1" applyBorder="1" applyAlignment="1">
      <alignment horizontal="centerContinuous" vertical="center"/>
      <protection/>
    </xf>
    <xf numFmtId="0" fontId="9" fillId="0" borderId="29" xfId="39" applyFont="1" applyBorder="1" applyAlignment="1">
      <alignment horizontal="centerContinuous" vertical="center"/>
      <protection/>
    </xf>
    <xf numFmtId="0" fontId="19" fillId="0" borderId="30" xfId="0" applyNumberFormat="1" applyFont="1" applyBorder="1" applyAlignment="1">
      <alignment horizontal="left" vertical="center"/>
    </xf>
    <xf numFmtId="0" fontId="21" fillId="0" borderId="31" xfId="0" applyNumberFormat="1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19" fillId="0" borderId="34" xfId="0" applyNumberFormat="1" applyFont="1" applyBorder="1" applyAlignment="1">
      <alignment horizontal="right"/>
    </xf>
    <xf numFmtId="0" fontId="19" fillId="0" borderId="35" xfId="0" applyNumberFormat="1" applyFont="1" applyBorder="1" applyAlignment="1">
      <alignment horizontal="left" vertical="center"/>
    </xf>
    <xf numFmtId="0" fontId="19" fillId="0" borderId="34" xfId="0" applyNumberFormat="1" applyFon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/>
    </xf>
    <xf numFmtId="0" fontId="19" fillId="0" borderId="3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3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left" vertical="center"/>
    </xf>
    <xf numFmtId="0" fontId="19" fillId="0" borderId="36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left" vertical="center"/>
    </xf>
    <xf numFmtId="0" fontId="19" fillId="0" borderId="14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19" fillId="0" borderId="39" xfId="0" applyNumberFormat="1" applyFont="1" applyBorder="1" applyAlignment="1">
      <alignment horizontal="center"/>
    </xf>
    <xf numFmtId="0" fontId="19" fillId="0" borderId="28" xfId="0" applyNumberFormat="1" applyFont="1" applyBorder="1" applyAlignment="1">
      <alignment horizontal="center"/>
    </xf>
    <xf numFmtId="0" fontId="19" fillId="0" borderId="27" xfId="0" applyNumberFormat="1" applyFont="1" applyBorder="1" applyAlignment="1">
      <alignment horizontal="left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vertical="center"/>
    </xf>
    <xf numFmtId="0" fontId="21" fillId="0" borderId="4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19" fillId="0" borderId="42" xfId="0" applyNumberFormat="1" applyFont="1" applyBorder="1" applyAlignment="1">
      <alignment horizontal="right" vertical="center"/>
    </xf>
    <xf numFmtId="0" fontId="2" fillId="0" borderId="43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5" xfId="0" applyNumberFormat="1" applyFont="1" applyBorder="1" applyAlignment="1">
      <alignment/>
    </xf>
    <xf numFmtId="0" fontId="19" fillId="0" borderId="46" xfId="0" applyNumberFormat="1" applyFont="1" applyBorder="1" applyAlignment="1">
      <alignment horizontal="right" vertical="center"/>
    </xf>
    <xf numFmtId="0" fontId="15" fillId="0" borderId="46" xfId="0" applyNumberFormat="1" applyFont="1" applyBorder="1" applyAlignment="1">
      <alignment horizontal="center" vertical="center"/>
    </xf>
    <xf numFmtId="0" fontId="19" fillId="0" borderId="46" xfId="0" applyNumberFormat="1" applyFont="1" applyBorder="1" applyAlignment="1">
      <alignment horizontal="left" vertical="center"/>
    </xf>
    <xf numFmtId="0" fontId="21" fillId="0" borderId="47" xfId="0" applyNumberFormat="1" applyFont="1" applyBorder="1" applyAlignment="1">
      <alignment horizontal="right" vertical="center"/>
    </xf>
    <xf numFmtId="0" fontId="21" fillId="0" borderId="47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right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left" vertical="center"/>
    </xf>
    <xf numFmtId="0" fontId="15" fillId="33" borderId="42" xfId="0" applyNumberFormat="1" applyFont="1" applyFill="1" applyBorder="1" applyAlignment="1">
      <alignment vertical="center"/>
    </xf>
    <xf numFmtId="0" fontId="15" fillId="33" borderId="35" xfId="0" applyNumberFormat="1" applyFont="1" applyFill="1" applyBorder="1" applyAlignment="1">
      <alignment vertical="center"/>
    </xf>
    <xf numFmtId="0" fontId="15" fillId="33" borderId="11" xfId="0" applyNumberFormat="1" applyFont="1" applyFill="1" applyBorder="1" applyAlignment="1">
      <alignment vertical="center"/>
    </xf>
    <xf numFmtId="0" fontId="15" fillId="33" borderId="41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vertical="center"/>
    </xf>
    <xf numFmtId="0" fontId="15" fillId="33" borderId="49" xfId="0" applyNumberFormat="1" applyFont="1" applyFill="1" applyBorder="1" applyAlignment="1">
      <alignment vertical="center"/>
    </xf>
    <xf numFmtId="0" fontId="15" fillId="33" borderId="43" xfId="0" applyNumberFormat="1" applyFont="1" applyFill="1" applyBorder="1" applyAlignment="1">
      <alignment vertical="center"/>
    </xf>
    <xf numFmtId="0" fontId="15" fillId="33" borderId="38" xfId="0" applyNumberFormat="1" applyFont="1" applyFill="1" applyBorder="1" applyAlignment="1">
      <alignment vertical="center"/>
    </xf>
    <xf numFmtId="0" fontId="15" fillId="33" borderId="50" xfId="0" applyNumberFormat="1" applyFont="1" applyFill="1" applyBorder="1" applyAlignment="1">
      <alignment vertical="center"/>
    </xf>
    <xf numFmtId="0" fontId="2" fillId="0" borderId="51" xfId="0" applyNumberFormat="1" applyFont="1" applyBorder="1" applyAlignment="1">
      <alignment horizontal="left" vertical="center"/>
    </xf>
    <xf numFmtId="0" fontId="19" fillId="0" borderId="52" xfId="0" applyNumberFormat="1" applyFont="1" applyBorder="1" applyAlignment="1">
      <alignment horizontal="right" vertical="center"/>
    </xf>
    <xf numFmtId="0" fontId="15" fillId="33" borderId="53" xfId="0" applyNumberFormat="1" applyFont="1" applyFill="1" applyBorder="1" applyAlignment="1">
      <alignment vertical="center"/>
    </xf>
    <xf numFmtId="0" fontId="21" fillId="0" borderId="54" xfId="0" applyNumberFormat="1" applyFont="1" applyBorder="1" applyAlignment="1">
      <alignment horizontal="right" vertical="center"/>
    </xf>
    <xf numFmtId="0" fontId="15" fillId="33" borderId="55" xfId="0" applyNumberFormat="1" applyFont="1" applyFill="1" applyBorder="1" applyAlignment="1">
      <alignment vertical="center"/>
    </xf>
    <xf numFmtId="0" fontId="2" fillId="0" borderId="56" xfId="0" applyNumberFormat="1" applyFont="1" applyBorder="1" applyAlignment="1">
      <alignment horizontal="right" vertical="center"/>
    </xf>
    <xf numFmtId="0" fontId="15" fillId="33" borderId="57" xfId="0" applyNumberFormat="1" applyFont="1" applyFill="1" applyBorder="1" applyAlignment="1">
      <alignment vertical="center"/>
    </xf>
    <xf numFmtId="0" fontId="2" fillId="0" borderId="58" xfId="0" applyNumberFormat="1" applyFont="1" applyBorder="1" applyAlignment="1">
      <alignment horizontal="right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right" vertical="center"/>
    </xf>
    <xf numFmtId="0" fontId="15" fillId="33" borderId="60" xfId="0" applyNumberFormat="1" applyFont="1" applyFill="1" applyBorder="1" applyAlignment="1">
      <alignment vertical="center"/>
    </xf>
    <xf numFmtId="0" fontId="2" fillId="0" borderId="61" xfId="0" applyNumberFormat="1" applyFont="1" applyBorder="1" applyAlignment="1">
      <alignment horizontal="right" vertical="center"/>
    </xf>
    <xf numFmtId="0" fontId="19" fillId="0" borderId="37" xfId="0" applyNumberFormat="1" applyFont="1" applyBorder="1" applyAlignment="1">
      <alignment horizontal="left" vertical="center"/>
    </xf>
    <xf numFmtId="0" fontId="20" fillId="0" borderId="0" xfId="0" applyFont="1" applyAlignment="1">
      <alignment/>
    </xf>
    <xf numFmtId="0" fontId="2" fillId="0" borderId="59" xfId="0" applyNumberFormat="1" applyFont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9" fontId="24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49" fontId="2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6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0" fontId="14" fillId="0" borderId="0" xfId="39" applyFont="1" applyAlignment="1">
      <alignment horizontal="centerContinuous" vertical="center"/>
      <protection/>
    </xf>
    <xf numFmtId="0" fontId="30" fillId="0" borderId="62" xfId="55" applyFont="1" applyBorder="1" applyProtection="1">
      <alignment horizontal="center" vertical="center"/>
      <protection hidden="1"/>
    </xf>
    <xf numFmtId="0" fontId="30" fillId="0" borderId="63" xfId="55" applyFont="1" applyBorder="1" applyProtection="1">
      <alignment horizontal="center" vertical="center"/>
      <protection hidden="1"/>
    </xf>
    <xf numFmtId="0" fontId="30" fillId="0" borderId="64" xfId="55" applyFont="1" applyBorder="1" applyProtection="1">
      <alignment horizontal="center" vertical="center"/>
      <protection hidden="1"/>
    </xf>
    <xf numFmtId="0" fontId="30" fillId="0" borderId="65" xfId="55" applyFont="1" applyBorder="1" applyProtection="1">
      <alignment horizontal="center" vertical="center"/>
      <protection hidden="1"/>
    </xf>
    <xf numFmtId="0" fontId="15" fillId="33" borderId="66" xfId="56" applyFont="1" applyFill="1" applyBorder="1">
      <alignment vertical="center"/>
      <protection/>
    </xf>
    <xf numFmtId="0" fontId="0" fillId="0" borderId="37" xfId="0" applyFont="1" applyBorder="1" applyAlignment="1">
      <alignment horizontal="center"/>
    </xf>
    <xf numFmtId="0" fontId="32" fillId="0" borderId="13" xfId="57" applyFont="1" applyBorder="1">
      <alignment horizontal="center" vertical="center"/>
      <protection/>
    </xf>
    <xf numFmtId="0" fontId="32" fillId="0" borderId="67" xfId="57" applyFont="1" applyBorder="1">
      <alignment horizontal="center" vertical="center"/>
      <protection/>
    </xf>
    <xf numFmtId="0" fontId="32" fillId="0" borderId="68" xfId="57" applyFont="1" applyBorder="1">
      <alignment horizontal="center" vertical="center"/>
      <protection/>
    </xf>
    <xf numFmtId="0" fontId="32" fillId="0" borderId="69" xfId="57" applyFont="1" applyBorder="1">
      <alignment horizontal="center" vertical="center"/>
      <protection/>
    </xf>
    <xf numFmtId="0" fontId="32" fillId="0" borderId="13" xfId="57" applyFont="1" applyBorder="1" applyProtection="1">
      <alignment horizontal="center" vertical="center"/>
      <protection hidden="1"/>
    </xf>
    <xf numFmtId="0" fontId="32" fillId="0" borderId="69" xfId="57" applyFont="1" applyBorder="1" applyProtection="1">
      <alignment horizontal="center" vertical="center"/>
      <protection hidden="1"/>
    </xf>
    <xf numFmtId="0" fontId="0" fillId="0" borderId="70" xfId="57" applyFont="1" applyBorder="1" applyProtection="1">
      <alignment horizontal="center" vertical="center"/>
      <protection locked="0"/>
    </xf>
    <xf numFmtId="49" fontId="0" fillId="0" borderId="71" xfId="57" applyNumberFormat="1" applyFont="1" applyBorder="1">
      <alignment horizontal="center" vertical="center"/>
      <protection/>
    </xf>
    <xf numFmtId="0" fontId="0" fillId="0" borderId="72" xfId="57" applyFont="1" applyBorder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9" fillId="0" borderId="73" xfId="39" applyFont="1" applyBorder="1">
      <alignment horizontal="center" vertical="center" wrapText="1"/>
      <protection/>
    </xf>
    <xf numFmtId="0" fontId="0" fillId="0" borderId="74" xfId="0" applyFont="1" applyBorder="1" applyAlignment="1">
      <alignment horizontal="center"/>
    </xf>
    <xf numFmtId="0" fontId="32" fillId="0" borderId="75" xfId="57" applyFont="1" applyBorder="1">
      <alignment horizontal="center" vertical="center"/>
      <protection/>
    </xf>
    <xf numFmtId="0" fontId="0" fillId="0" borderId="13" xfId="55" applyFont="1" applyBorder="1" applyAlignment="1" applyProtection="1">
      <alignment horizontal="left" vertical="center" indent="1"/>
      <protection locked="0"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32" fillId="0" borderId="76" xfId="57" applyFont="1" applyBorder="1">
      <alignment horizontal="center" vertical="center"/>
      <protection/>
    </xf>
    <xf numFmtId="0" fontId="0" fillId="0" borderId="49" xfId="57" applyFont="1" applyBorder="1" applyProtection="1">
      <alignment horizontal="center" vertical="center"/>
      <protection locked="0"/>
    </xf>
    <xf numFmtId="49" fontId="0" fillId="0" borderId="44" xfId="57" applyNumberFormat="1" applyFont="1" applyBorder="1">
      <alignment horizontal="center" vertical="center"/>
      <protection/>
    </xf>
    <xf numFmtId="0" fontId="0" fillId="0" borderId="55" xfId="57" applyFont="1" applyBorder="1" applyProtection="1">
      <alignment horizontal="center" vertical="center"/>
      <protection locked="0"/>
    </xf>
    <xf numFmtId="0" fontId="9" fillId="0" borderId="77" xfId="39" applyFont="1" applyBorder="1">
      <alignment horizontal="center" vertical="center" wrapText="1"/>
      <protection/>
    </xf>
    <xf numFmtId="0" fontId="0" fillId="0" borderId="4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12" fillId="0" borderId="38" xfId="59" applyFont="1" applyBorder="1">
      <alignment horizontal="center" vertical="center"/>
      <protection/>
    </xf>
    <xf numFmtId="0" fontId="2" fillId="0" borderId="38" xfId="59" applyFont="1" applyBorder="1" applyAlignment="1">
      <alignment horizontal="left" vertical="center" indent="1"/>
      <protection/>
    </xf>
    <xf numFmtId="0" fontId="12" fillId="0" borderId="50" xfId="59" applyFont="1" applyBorder="1">
      <alignment horizontal="center" vertical="center"/>
      <protection/>
    </xf>
    <xf numFmtId="0" fontId="0" fillId="0" borderId="74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12" fillId="0" borderId="68" xfId="59" applyFont="1" applyBorder="1">
      <alignment horizontal="center" vertical="center"/>
      <protection/>
    </xf>
    <xf numFmtId="0" fontId="11" fillId="0" borderId="68" xfId="59" applyFont="1" applyBorder="1" applyAlignment="1">
      <alignment horizontal="left" vertical="center" indent="1"/>
      <protection/>
    </xf>
    <xf numFmtId="49" fontId="0" fillId="0" borderId="68" xfId="0" applyNumberForma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1" fillId="0" borderId="82" xfId="0" applyFont="1" applyBorder="1" applyAlignment="1">
      <alignment vertical="center"/>
    </xf>
    <xf numFmtId="49" fontId="0" fillId="0" borderId="71" xfId="57" applyNumberFormat="1" applyFont="1" applyBorder="1">
      <alignment horizontal="center" vertical="center"/>
      <protection/>
    </xf>
    <xf numFmtId="0" fontId="1" fillId="0" borderId="0" xfId="0" applyFont="1" applyBorder="1" applyAlignment="1">
      <alignment/>
    </xf>
    <xf numFmtId="49" fontId="29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29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0" fillId="0" borderId="74" xfId="0" applyFont="1" applyBorder="1" applyAlignment="1">
      <alignment horizontal="center"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55" xfId="57" applyFont="1" applyBorder="1" applyProtection="1">
      <alignment horizontal="center" vertical="center"/>
      <protection locked="0"/>
    </xf>
    <xf numFmtId="49" fontId="0" fillId="0" borderId="44" xfId="57" applyNumberFormat="1" applyFont="1" applyBorder="1">
      <alignment horizontal="center" vertical="center"/>
      <protection/>
    </xf>
    <xf numFmtId="0" fontId="33" fillId="0" borderId="38" xfId="0" applyNumberFormat="1" applyFont="1" applyBorder="1" applyAlignment="1">
      <alignment horizontal="center" vertical="center"/>
    </xf>
    <xf numFmtId="0" fontId="34" fillId="0" borderId="38" xfId="0" applyNumberFormat="1" applyFont="1" applyBorder="1" applyAlignment="1">
      <alignment horizontal="left" vertical="center"/>
    </xf>
    <xf numFmtId="0" fontId="34" fillId="0" borderId="38" xfId="0" applyNumberFormat="1" applyFont="1" applyBorder="1" applyAlignment="1">
      <alignment horizontal="center" vertical="center"/>
    </xf>
    <xf numFmtId="0" fontId="33" fillId="0" borderId="51" xfId="0" applyNumberFormat="1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  <xf numFmtId="0" fontId="33" fillId="0" borderId="2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9" fillId="0" borderId="13" xfId="55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44" fontId="9" fillId="0" borderId="13" xfId="40" applyFont="1" applyBorder="1" applyAlignment="1" applyProtection="1">
      <alignment horizontal="left" vertical="center" indent="1"/>
      <protection locked="0"/>
    </xf>
    <xf numFmtId="49" fontId="29" fillId="0" borderId="34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29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1" fillId="33" borderId="83" xfId="0" applyFont="1" applyFill="1" applyBorder="1" applyAlignment="1">
      <alignment horizontal="left" vertical="center"/>
    </xf>
    <xf numFmtId="0" fontId="31" fillId="33" borderId="10" xfId="0" applyFont="1" applyFill="1" applyBorder="1" applyAlignment="1">
      <alignment horizontal="left" vertical="center"/>
    </xf>
    <xf numFmtId="0" fontId="10" fillId="0" borderId="38" xfId="56" applyFont="1" applyBorder="1" applyAlignment="1">
      <alignment horizontal="center" vertical="center"/>
      <protection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2" fillId="0" borderId="87" xfId="39" applyFont="1" applyBorder="1" applyAlignment="1">
      <alignment horizontal="center" vertical="center"/>
      <protection/>
    </xf>
    <xf numFmtId="0" fontId="12" fillId="0" borderId="88" xfId="39" applyFont="1" applyBorder="1" applyAlignment="1">
      <alignment horizontal="center" vertical="center"/>
      <protection/>
    </xf>
    <xf numFmtId="0" fontId="12" fillId="0" borderId="89" xfId="39" applyFont="1" applyBorder="1" applyAlignment="1">
      <alignment horizontal="center" vertical="center"/>
      <protection/>
    </xf>
    <xf numFmtId="0" fontId="12" fillId="0" borderId="53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  <xf numFmtId="49" fontId="22" fillId="0" borderId="90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0" fontId="20" fillId="0" borderId="93" xfId="0" applyNumberFormat="1" applyFont="1" applyBorder="1" applyAlignment="1">
      <alignment horizontal="center" vertical="center"/>
    </xf>
    <xf numFmtId="0" fontId="20" fillId="0" borderId="94" xfId="0" applyNumberFormat="1" applyFont="1" applyBorder="1" applyAlignment="1">
      <alignment horizontal="center" vertical="center"/>
    </xf>
    <xf numFmtId="0" fontId="20" fillId="0" borderId="95" xfId="0" applyNumberFormat="1" applyFont="1" applyBorder="1" applyAlignment="1">
      <alignment horizontal="center" vertical="center"/>
    </xf>
    <xf numFmtId="0" fontId="20" fillId="0" borderId="96" xfId="0" applyNumberFormat="1" applyFont="1" applyBorder="1" applyAlignment="1">
      <alignment horizontal="center" vertical="center"/>
    </xf>
    <xf numFmtId="49" fontId="22" fillId="0" borderId="97" xfId="0" applyNumberFormat="1" applyFont="1" applyBorder="1" applyAlignment="1">
      <alignment horizontal="center" vertical="center"/>
    </xf>
    <xf numFmtId="49" fontId="0" fillId="0" borderId="98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99" xfId="0" applyNumberFormat="1" applyFont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06" xfId="0" applyFont="1" applyBorder="1" applyAlignment="1">
      <alignment horizontal="center" vertical="center"/>
    </xf>
    <xf numFmtId="0" fontId="20" fillId="0" borderId="107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22" fillId="0" borderId="109" xfId="0" applyNumberFormat="1" applyFont="1" applyBorder="1" applyAlignment="1">
      <alignment horizontal="center" vertical="center"/>
    </xf>
    <xf numFmtId="49" fontId="22" fillId="0" borderId="110" xfId="0" applyNumberFormat="1" applyFont="1" applyBorder="1" applyAlignment="1">
      <alignment horizontal="center" vertical="center"/>
    </xf>
    <xf numFmtId="49" fontId="22" fillId="0" borderId="111" xfId="0" applyNumberFormat="1" applyFont="1" applyBorder="1" applyAlignment="1">
      <alignment horizontal="center" vertical="center"/>
    </xf>
    <xf numFmtId="0" fontId="11" fillId="0" borderId="101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1" fillId="0" borderId="113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51" fillId="0" borderId="0" xfId="0" applyFont="1" applyAlignment="1">
      <alignment/>
    </xf>
    <xf numFmtId="0" fontId="9" fillId="0" borderId="10" xfId="0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1</xdr:row>
      <xdr:rowOff>0</xdr:rowOff>
    </xdr:from>
    <xdr:to>
      <xdr:col>13</xdr:col>
      <xdr:colOff>171450</xdr:colOff>
      <xdr:row>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76225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</xdr:row>
      <xdr:rowOff>38100</xdr:rowOff>
    </xdr:from>
    <xdr:to>
      <xdr:col>9</xdr:col>
      <xdr:colOff>152400</xdr:colOff>
      <xdr:row>3</xdr:row>
      <xdr:rowOff>257175</xdr:rowOff>
    </xdr:to>
    <xdr:pic>
      <xdr:nvPicPr>
        <xdr:cNvPr id="2" name="Obráze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14325"/>
          <a:ext cx="1762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</xdr:row>
      <xdr:rowOff>190500</xdr:rowOff>
    </xdr:from>
    <xdr:to>
      <xdr:col>18</xdr:col>
      <xdr:colOff>238125</xdr:colOff>
      <xdr:row>3</xdr:row>
      <xdr:rowOff>104775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466725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1</xdr:row>
      <xdr:rowOff>171450</xdr:rowOff>
    </xdr:from>
    <xdr:to>
      <xdr:col>24</xdr:col>
      <xdr:colOff>9525</xdr:colOff>
      <xdr:row>3</xdr:row>
      <xdr:rowOff>114300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44100" y="447675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17</xdr:row>
      <xdr:rowOff>85725</xdr:rowOff>
    </xdr:from>
    <xdr:to>
      <xdr:col>8</xdr:col>
      <xdr:colOff>76200</xdr:colOff>
      <xdr:row>18</xdr:row>
      <xdr:rowOff>190500</xdr:rowOff>
    </xdr:to>
    <xdr:pic>
      <xdr:nvPicPr>
        <xdr:cNvPr id="5" name="Obráze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115050"/>
          <a:ext cx="2133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17</xdr:row>
      <xdr:rowOff>114300</xdr:rowOff>
    </xdr:from>
    <xdr:to>
      <xdr:col>20</xdr:col>
      <xdr:colOff>219075</xdr:colOff>
      <xdr:row>19</xdr:row>
      <xdr:rowOff>9525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62875" y="6143625"/>
          <a:ext cx="2133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23</xdr:row>
      <xdr:rowOff>66675</xdr:rowOff>
    </xdr:from>
    <xdr:to>
      <xdr:col>18</xdr:col>
      <xdr:colOff>1038225</xdr:colOff>
      <xdr:row>25</xdr:row>
      <xdr:rowOff>66675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626745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</xdr:row>
      <xdr:rowOff>438150</xdr:rowOff>
    </xdr:from>
    <xdr:to>
      <xdr:col>11</xdr:col>
      <xdr:colOff>228600</xdr:colOff>
      <xdr:row>3</xdr:row>
      <xdr:rowOff>85725</xdr:rowOff>
    </xdr:to>
    <xdr:pic>
      <xdr:nvPicPr>
        <xdr:cNvPr id="1" name="Obrázek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54292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</xdr:row>
      <xdr:rowOff>457200</xdr:rowOff>
    </xdr:from>
    <xdr:to>
      <xdr:col>15</xdr:col>
      <xdr:colOff>342900</xdr:colOff>
      <xdr:row>3</xdr:row>
      <xdr:rowOff>76200</xdr:rowOff>
    </xdr:to>
    <xdr:pic>
      <xdr:nvPicPr>
        <xdr:cNvPr id="2" name="Obrázek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561975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2</xdr:row>
      <xdr:rowOff>0</xdr:rowOff>
    </xdr:from>
    <xdr:to>
      <xdr:col>22</xdr:col>
      <xdr:colOff>57150</xdr:colOff>
      <xdr:row>3</xdr:row>
      <xdr:rowOff>9525</xdr:rowOff>
    </xdr:to>
    <xdr:pic>
      <xdr:nvPicPr>
        <xdr:cNvPr id="3" name="Obrázek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571500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2</xdr:row>
      <xdr:rowOff>0</xdr:rowOff>
    </xdr:from>
    <xdr:to>
      <xdr:col>25</xdr:col>
      <xdr:colOff>400050</xdr:colOff>
      <xdr:row>3</xdr:row>
      <xdr:rowOff>38100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53525" y="571500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20</xdr:row>
      <xdr:rowOff>28575</xdr:rowOff>
    </xdr:from>
    <xdr:to>
      <xdr:col>3</xdr:col>
      <xdr:colOff>304800</xdr:colOff>
      <xdr:row>22</xdr:row>
      <xdr:rowOff>76200</xdr:rowOff>
    </xdr:to>
    <xdr:pic>
      <xdr:nvPicPr>
        <xdr:cNvPr id="5" name="Obrázek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4895850"/>
          <a:ext cx="1638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20</xdr:row>
      <xdr:rowOff>28575</xdr:rowOff>
    </xdr:from>
    <xdr:to>
      <xdr:col>23</xdr:col>
      <xdr:colOff>152400</xdr:colOff>
      <xdr:row>22</xdr:row>
      <xdr:rowOff>76200</xdr:rowOff>
    </xdr:to>
    <xdr:pic>
      <xdr:nvPicPr>
        <xdr:cNvPr id="6" name="Obrázek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489585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1</xdr:row>
      <xdr:rowOff>438150</xdr:rowOff>
    </xdr:from>
    <xdr:to>
      <xdr:col>11</xdr:col>
      <xdr:colOff>152400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2925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1</xdr:row>
      <xdr:rowOff>457200</xdr:rowOff>
    </xdr:from>
    <xdr:to>
      <xdr:col>15</xdr:col>
      <xdr:colOff>342900</xdr:colOff>
      <xdr:row>3</xdr:row>
      <xdr:rowOff>76200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561975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381000</xdr:colOff>
      <xdr:row>2</xdr:row>
      <xdr:rowOff>0</xdr:rowOff>
    </xdr:from>
    <xdr:to>
      <xdr:col>22</xdr:col>
      <xdr:colOff>57150</xdr:colOff>
      <xdr:row>3</xdr:row>
      <xdr:rowOff>9525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571500"/>
          <a:ext cx="1333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142875</xdr:colOff>
      <xdr:row>2</xdr:row>
      <xdr:rowOff>0</xdr:rowOff>
    </xdr:from>
    <xdr:to>
      <xdr:col>25</xdr:col>
      <xdr:colOff>400050</xdr:colOff>
      <xdr:row>3</xdr:row>
      <xdr:rowOff>38100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53525" y="571500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1009650</xdr:colOff>
      <xdr:row>20</xdr:row>
      <xdr:rowOff>28575</xdr:rowOff>
    </xdr:from>
    <xdr:to>
      <xdr:col>3</xdr:col>
      <xdr:colOff>304800</xdr:colOff>
      <xdr:row>22</xdr:row>
      <xdr:rowOff>76200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4895850"/>
          <a:ext cx="1638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20</xdr:row>
      <xdr:rowOff>28575</xdr:rowOff>
    </xdr:from>
    <xdr:to>
      <xdr:col>23</xdr:col>
      <xdr:colOff>152400</xdr:colOff>
      <xdr:row>22</xdr:row>
      <xdr:rowOff>76200</xdr:rowOff>
    </xdr:to>
    <xdr:pic>
      <xdr:nvPicPr>
        <xdr:cNvPr id="6" name="Obrázek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0" y="4895850"/>
          <a:ext cx="1657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3</xdr:row>
      <xdr:rowOff>9525</xdr:rowOff>
    </xdr:from>
    <xdr:to>
      <xdr:col>4</xdr:col>
      <xdr:colOff>371475</xdr:colOff>
      <xdr:row>5</xdr:row>
      <xdr:rowOff>0</xdr:rowOff>
    </xdr:to>
    <xdr:pic>
      <xdr:nvPicPr>
        <xdr:cNvPr id="1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9530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2</xdr:col>
      <xdr:colOff>257175</xdr:colOff>
      <xdr:row>5</xdr:row>
      <xdr:rowOff>0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5300"/>
          <a:ext cx="1685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</xdr:row>
      <xdr:rowOff>161925</xdr:rowOff>
    </xdr:from>
    <xdr:to>
      <xdr:col>6</xdr:col>
      <xdr:colOff>609600</xdr:colOff>
      <xdr:row>4</xdr:row>
      <xdr:rowOff>161925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647700"/>
          <a:ext cx="1514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32</xdr:row>
      <xdr:rowOff>152400</xdr:rowOff>
    </xdr:from>
    <xdr:to>
      <xdr:col>8</xdr:col>
      <xdr:colOff>733425</xdr:colOff>
      <xdr:row>33</xdr:row>
      <xdr:rowOff>228600</xdr:rowOff>
    </xdr:to>
    <xdr:pic>
      <xdr:nvPicPr>
        <xdr:cNvPr id="4" name="Obráze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0601325"/>
          <a:ext cx="1781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</xdr:row>
      <xdr:rowOff>180975</xdr:rowOff>
    </xdr:from>
    <xdr:to>
      <xdr:col>8</xdr:col>
      <xdr:colOff>381000</xdr:colOff>
      <xdr:row>4</xdr:row>
      <xdr:rowOff>200025</xdr:rowOff>
    </xdr:to>
    <xdr:pic>
      <xdr:nvPicPr>
        <xdr:cNvPr id="5" name="obrázek 50" descr="Logo_SKB2007_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666750"/>
          <a:ext cx="1038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32</xdr:row>
      <xdr:rowOff>123825</xdr:rowOff>
    </xdr:from>
    <xdr:to>
      <xdr:col>4</xdr:col>
      <xdr:colOff>66675</xdr:colOff>
      <xdr:row>33</xdr:row>
      <xdr:rowOff>200025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10572750"/>
          <a:ext cx="1800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381000</xdr:colOff>
      <xdr:row>21</xdr:row>
      <xdr:rowOff>28575</xdr:rowOff>
    </xdr:from>
    <xdr:to>
      <xdr:col>19</xdr:col>
      <xdr:colOff>0</xdr:colOff>
      <xdr:row>22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5905500"/>
          <a:ext cx="1152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23</xdr:row>
      <xdr:rowOff>9525</xdr:rowOff>
    </xdr:from>
    <xdr:to>
      <xdr:col>18</xdr:col>
      <xdr:colOff>1133475</xdr:colOff>
      <xdr:row>25</xdr:row>
      <xdr:rowOff>9525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6210300"/>
          <a:ext cx="1276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25</xdr:row>
      <xdr:rowOff>28575</xdr:rowOff>
    </xdr:from>
    <xdr:to>
      <xdr:col>18</xdr:col>
      <xdr:colOff>1133475</xdr:colOff>
      <xdr:row>26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0" y="6724650"/>
          <a:ext cx="1162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3</xdr:row>
      <xdr:rowOff>152400</xdr:rowOff>
    </xdr:from>
    <xdr:to>
      <xdr:col>18</xdr:col>
      <xdr:colOff>971550</xdr:colOff>
      <xdr:row>5</xdr:row>
      <xdr:rowOff>219075</xdr:rowOff>
    </xdr:to>
    <xdr:pic>
      <xdr:nvPicPr>
        <xdr:cNvPr id="4" name="obrázek 50" descr="Logo_SKB2007_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63817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3</xdr:row>
      <xdr:rowOff>66675</xdr:rowOff>
    </xdr:from>
    <xdr:to>
      <xdr:col>17</xdr:col>
      <xdr:colOff>104775</xdr:colOff>
      <xdr:row>5</xdr:row>
      <xdr:rowOff>276225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52450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5"/>
  <sheetViews>
    <sheetView zoomScale="95" zoomScaleNormal="95" workbookViewId="0" topLeftCell="A1">
      <selection activeCell="D5" sqref="D5"/>
    </sheetView>
  </sheetViews>
  <sheetFormatPr defaultColWidth="8.87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7" ht="21.75">
      <c r="A1" s="109" t="s">
        <v>52</v>
      </c>
      <c r="B1" s="114" t="s">
        <v>51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</row>
    <row r="2" spans="1:26" ht="19.5" customHeight="1">
      <c r="A2" s="109" t="s">
        <v>50</v>
      </c>
      <c r="B2" s="112" t="s">
        <v>30</v>
      </c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9.5" customHeight="1">
      <c r="A3" s="109" t="s">
        <v>14</v>
      </c>
      <c r="B3" s="108" t="s">
        <v>49</v>
      </c>
      <c r="R3" s="101"/>
      <c r="S3" s="101"/>
      <c r="T3" s="101"/>
      <c r="U3" s="101"/>
      <c r="V3" s="101"/>
      <c r="W3" s="101"/>
      <c r="X3" s="101"/>
      <c r="Y3" s="101"/>
      <c r="Z3" s="101"/>
    </row>
    <row r="4" spans="1:26" ht="23.25" customHeight="1">
      <c r="A4" s="109"/>
      <c r="B4" s="108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44.25">
      <c r="A5" s="109"/>
      <c r="B5" s="111" t="s">
        <v>48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3.25">
      <c r="A6" s="109"/>
      <c r="B6" s="108"/>
      <c r="R6" s="106"/>
      <c r="S6" s="106"/>
      <c r="T6" s="106"/>
      <c r="U6" s="106"/>
      <c r="W6" s="106"/>
      <c r="X6" s="106"/>
      <c r="Y6" s="106"/>
      <c r="Z6" s="106"/>
    </row>
    <row r="7" spans="1:26" ht="30.75">
      <c r="A7" s="110" t="s">
        <v>36</v>
      </c>
      <c r="B7" s="107"/>
      <c r="C7" s="246" t="s">
        <v>73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30.75">
      <c r="A8" s="110" t="s">
        <v>37</v>
      </c>
      <c r="B8" s="107"/>
      <c r="C8" s="246" t="s">
        <v>226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30.75">
      <c r="A9" s="110" t="s">
        <v>38</v>
      </c>
      <c r="B9" s="107"/>
      <c r="C9" s="246" t="s">
        <v>80</v>
      </c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30.75">
      <c r="A10" s="110" t="s">
        <v>39</v>
      </c>
      <c r="B10" s="107"/>
      <c r="C10" s="246" t="s">
        <v>77</v>
      </c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30.75">
      <c r="A11" s="110" t="s">
        <v>44</v>
      </c>
      <c r="B11" s="107"/>
      <c r="C11" s="246" t="s">
        <v>78</v>
      </c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30.75">
      <c r="A12" s="110" t="s">
        <v>41</v>
      </c>
      <c r="B12" s="107"/>
      <c r="C12" s="246" t="s">
        <v>79</v>
      </c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30.75">
      <c r="A13" s="110" t="s">
        <v>42</v>
      </c>
      <c r="B13" s="107"/>
      <c r="C13" s="246" t="s">
        <v>74</v>
      </c>
      <c r="R13" s="106"/>
      <c r="S13" s="106"/>
      <c r="T13" s="106"/>
      <c r="U13" s="106"/>
      <c r="V13" s="106"/>
      <c r="W13" s="106"/>
      <c r="X13" s="106"/>
      <c r="Y13" s="106"/>
      <c r="Z13" s="106"/>
    </row>
    <row r="14" spans="1:26" ht="30.75">
      <c r="A14" s="110" t="s">
        <v>43</v>
      </c>
      <c r="B14" s="107"/>
      <c r="C14" s="246" t="s">
        <v>76</v>
      </c>
      <c r="R14" s="106"/>
      <c r="S14" s="106"/>
      <c r="T14" s="106"/>
      <c r="U14" s="106"/>
      <c r="V14" s="106"/>
      <c r="W14" s="106"/>
      <c r="X14" s="106"/>
      <c r="Y14" s="106"/>
      <c r="Z14" s="106"/>
    </row>
    <row r="15" spans="1:26" ht="30.75">
      <c r="A15" s="110"/>
      <c r="B15" s="107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23.25">
      <c r="A16" s="109"/>
      <c r="B16" s="108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23.25">
      <c r="A17" s="109"/>
      <c r="B17" s="108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2:26" ht="33">
      <c r="B18" s="107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2:5" ht="16.5" customHeight="1">
      <c r="B19" s="105"/>
      <c r="C19" s="105"/>
      <c r="D19" s="105"/>
      <c r="E19" s="105"/>
    </row>
    <row r="20" spans="2:5" ht="16.5" customHeight="1">
      <c r="B20" s="105"/>
      <c r="C20" s="105"/>
      <c r="D20" s="105"/>
      <c r="E20" s="105"/>
    </row>
    <row r="21" spans="2:5" ht="16.5" customHeight="1">
      <c r="B21" s="105"/>
      <c r="C21" s="105"/>
      <c r="D21" s="105"/>
      <c r="E21" s="105"/>
    </row>
    <row r="22" spans="2:5" ht="16.5" customHeight="1">
      <c r="B22" s="105"/>
      <c r="C22" s="105"/>
      <c r="D22" s="105"/>
      <c r="E22" s="105"/>
    </row>
    <row r="23" spans="2:5" ht="16.5" customHeight="1">
      <c r="B23" s="105"/>
      <c r="C23" s="105"/>
      <c r="D23" s="105"/>
      <c r="E23" s="105"/>
    </row>
    <row r="24" spans="2:5" ht="16.5" customHeight="1">
      <c r="B24" s="105"/>
      <c r="C24" s="105"/>
      <c r="D24" s="105"/>
      <c r="E24" s="105"/>
    </row>
    <row r="25" spans="2:5" ht="16.5" customHeight="1">
      <c r="B25" s="105"/>
      <c r="C25" s="105"/>
      <c r="D25" s="105"/>
      <c r="E25" s="105"/>
    </row>
    <row r="26" spans="2:5" ht="16.5" customHeight="1">
      <c r="B26" s="105"/>
      <c r="C26" s="105"/>
      <c r="D26" s="105"/>
      <c r="E26" s="105"/>
    </row>
    <row r="27" spans="2:5" ht="16.5" customHeight="1">
      <c r="B27" s="105"/>
      <c r="C27" s="105"/>
      <c r="D27" s="105"/>
      <c r="E27" s="105"/>
    </row>
    <row r="28" spans="2:5" ht="16.5" customHeight="1">
      <c r="B28" s="105"/>
      <c r="C28" s="105"/>
      <c r="D28" s="105"/>
      <c r="E28" s="105"/>
    </row>
    <row r="29" spans="2:5" ht="16.5" customHeight="1">
      <c r="B29" s="105"/>
      <c r="C29" s="105"/>
      <c r="D29" s="105"/>
      <c r="E29" s="105"/>
    </row>
    <row r="30" spans="2:5" ht="16.5" customHeight="1">
      <c r="B30" s="105"/>
      <c r="C30" s="105"/>
      <c r="D30" s="105"/>
      <c r="E30" s="105"/>
    </row>
    <row r="31" spans="2:5" ht="16.5" customHeight="1">
      <c r="B31" s="105"/>
      <c r="C31" s="105"/>
      <c r="D31" s="105"/>
      <c r="E31" s="105"/>
    </row>
    <row r="32" spans="2:5" ht="16.5" customHeight="1">
      <c r="B32" s="105"/>
      <c r="C32" s="105"/>
      <c r="D32" s="105"/>
      <c r="E32" s="105"/>
    </row>
    <row r="33" spans="2:5" ht="16.5" customHeight="1">
      <c r="B33" s="105"/>
      <c r="C33" s="105"/>
      <c r="D33" s="105"/>
      <c r="E33" s="105"/>
    </row>
    <row r="34" spans="2:5" ht="16.5" customHeight="1">
      <c r="B34" s="105"/>
      <c r="C34" s="105"/>
      <c r="D34" s="105"/>
      <c r="E34" s="105"/>
    </row>
    <row r="35" spans="2:5" ht="16.5" customHeight="1">
      <c r="B35" s="105"/>
      <c r="C35" s="105"/>
      <c r="D35" s="105"/>
      <c r="E35" s="105"/>
    </row>
    <row r="36" spans="2:5" ht="16.5" customHeight="1">
      <c r="B36" s="105"/>
      <c r="C36" s="105"/>
      <c r="D36" s="105"/>
      <c r="E36" s="105"/>
    </row>
    <row r="37" spans="2:5" ht="16.5" customHeight="1">
      <c r="B37" s="105"/>
      <c r="C37" s="105"/>
      <c r="D37" s="105"/>
      <c r="E37" s="105"/>
    </row>
    <row r="38" spans="2:5" ht="16.5" customHeight="1">
      <c r="B38" s="105"/>
      <c r="C38" s="105"/>
      <c r="D38" s="105"/>
      <c r="E38" s="105"/>
    </row>
    <row r="39" spans="2:5" ht="16.5" customHeight="1">
      <c r="B39" s="105"/>
      <c r="C39" s="105"/>
      <c r="D39" s="105"/>
      <c r="E39" s="105"/>
    </row>
    <row r="40" spans="2:5" ht="16.5" customHeight="1">
      <c r="B40" s="105"/>
      <c r="C40" s="105"/>
      <c r="D40" s="105"/>
      <c r="E40" s="105"/>
    </row>
    <row r="41" spans="2:5" ht="16.5" customHeight="1">
      <c r="B41" s="105"/>
      <c r="C41" s="105"/>
      <c r="D41" s="105"/>
      <c r="E41" s="105"/>
    </row>
    <row r="42" spans="2:5" ht="16.5" customHeight="1">
      <c r="B42" s="105"/>
      <c r="C42" s="105"/>
      <c r="D42" s="105"/>
      <c r="E42" s="105"/>
    </row>
    <row r="43" spans="2:5" ht="16.5" customHeight="1">
      <c r="B43" s="105"/>
      <c r="C43" s="105"/>
      <c r="D43" s="105"/>
      <c r="E43" s="105"/>
    </row>
    <row r="44" spans="2:5" ht="16.5" customHeight="1">
      <c r="B44" s="105"/>
      <c r="C44" s="105"/>
      <c r="D44" s="105"/>
      <c r="E44" s="105"/>
    </row>
    <row r="45" spans="2:5" ht="16.5" customHeight="1">
      <c r="B45" s="105"/>
      <c r="C45" s="105"/>
      <c r="D45" s="105"/>
      <c r="E45" s="105"/>
    </row>
    <row r="46" spans="2:5" ht="16.5" customHeight="1">
      <c r="B46" s="105"/>
      <c r="C46" s="105"/>
      <c r="D46" s="105"/>
      <c r="E46" s="105"/>
    </row>
    <row r="47" spans="2:5" ht="16.5" customHeight="1">
      <c r="B47" s="105"/>
      <c r="C47" s="105"/>
      <c r="D47" s="105"/>
      <c r="E47" s="105"/>
    </row>
    <row r="48" spans="2:5" ht="16.5" customHeight="1">
      <c r="B48" s="105"/>
      <c r="C48" s="105"/>
      <c r="D48" s="105"/>
      <c r="E48" s="105"/>
    </row>
    <row r="49" spans="2:5" ht="16.5" customHeight="1">
      <c r="B49" s="105"/>
      <c r="C49" s="105"/>
      <c r="D49" s="105"/>
      <c r="E49" s="105"/>
    </row>
    <row r="50" spans="2:5" ht="16.5" customHeight="1">
      <c r="B50" s="105"/>
      <c r="C50" s="105"/>
      <c r="D50" s="105"/>
      <c r="E50" s="105"/>
    </row>
    <row r="51" spans="2:5" ht="16.5" customHeight="1">
      <c r="B51" s="105"/>
      <c r="C51" s="105"/>
      <c r="D51" s="105"/>
      <c r="E51" s="105"/>
    </row>
    <row r="52" spans="2:5" ht="16.5" customHeight="1">
      <c r="B52" s="105"/>
      <c r="C52" s="105"/>
      <c r="D52" s="105"/>
      <c r="E52" s="105"/>
    </row>
    <row r="53" spans="2:5" ht="16.5" customHeight="1">
      <c r="B53" s="105"/>
      <c r="C53" s="105"/>
      <c r="D53" s="105"/>
      <c r="E53" s="105"/>
    </row>
    <row r="54" spans="2:5" ht="16.5" customHeight="1">
      <c r="B54" s="105"/>
      <c r="C54" s="105"/>
      <c r="D54" s="105"/>
      <c r="E54" s="105"/>
    </row>
    <row r="55" spans="2:5" ht="16.5" customHeight="1">
      <c r="B55" s="105"/>
      <c r="C55" s="105"/>
      <c r="D55" s="105"/>
      <c r="E55" s="105"/>
    </row>
    <row r="56" spans="2:5" ht="16.5" customHeight="1">
      <c r="B56" s="105"/>
      <c r="C56" s="105"/>
      <c r="D56" s="105"/>
      <c r="E56" s="105"/>
    </row>
    <row r="57" spans="2:5" ht="16.5" customHeight="1">
      <c r="B57" s="105"/>
      <c r="C57" s="105"/>
      <c r="D57" s="105"/>
      <c r="E57" s="105"/>
    </row>
    <row r="58" spans="2:5" ht="16.5" customHeight="1">
      <c r="B58" s="105"/>
      <c r="C58" s="105"/>
      <c r="D58" s="105"/>
      <c r="E58" s="105"/>
    </row>
    <row r="59" spans="2:5" ht="16.5" customHeight="1">
      <c r="B59" s="105"/>
      <c r="C59" s="105"/>
      <c r="D59" s="105"/>
      <c r="E59" s="105"/>
    </row>
    <row r="60" spans="2:5" ht="16.5" customHeight="1">
      <c r="B60" s="105"/>
      <c r="C60" s="105"/>
      <c r="D60" s="105"/>
      <c r="E60" s="105"/>
    </row>
    <row r="61" spans="2:5" ht="12.75">
      <c r="B61" s="105"/>
      <c r="C61" s="105"/>
      <c r="D61" s="105"/>
      <c r="E61" s="105"/>
    </row>
    <row r="62" spans="2:5" ht="12.75">
      <c r="B62" s="105"/>
      <c r="C62" s="105"/>
      <c r="D62" s="105"/>
      <c r="E62" s="105"/>
    </row>
    <row r="63" spans="2:5" ht="12.75">
      <c r="B63" s="105"/>
      <c r="C63" s="105"/>
      <c r="D63" s="105"/>
      <c r="E63" s="105"/>
    </row>
    <row r="64" spans="2:5" ht="12.75">
      <c r="B64" s="105"/>
      <c r="C64" s="105"/>
      <c r="D64" s="105"/>
      <c r="E64" s="105"/>
    </row>
    <row r="65" spans="2:5" ht="12.75">
      <c r="B65" s="105"/>
      <c r="C65" s="105"/>
      <c r="D65" s="105"/>
      <c r="E65" s="105"/>
    </row>
    <row r="66" spans="2:5" ht="12.75">
      <c r="B66" s="105"/>
      <c r="C66" s="105"/>
      <c r="D66" s="105"/>
      <c r="E66" s="105"/>
    </row>
    <row r="67" spans="2:5" ht="12.75">
      <c r="B67" s="105"/>
      <c r="C67" s="105"/>
      <c r="D67" s="105"/>
      <c r="E67" s="105"/>
    </row>
    <row r="68" spans="2:5" ht="12.75">
      <c r="B68" s="105"/>
      <c r="C68" s="105"/>
      <c r="D68" s="105"/>
      <c r="E68" s="105"/>
    </row>
    <row r="69" spans="2:5" ht="12.75">
      <c r="B69" s="105"/>
      <c r="C69" s="105"/>
      <c r="D69" s="105"/>
      <c r="E69" s="105"/>
    </row>
    <row r="70" spans="2:5" ht="12.75">
      <c r="B70" s="105"/>
      <c r="C70" s="105"/>
      <c r="D70" s="105"/>
      <c r="E70" s="105"/>
    </row>
    <row r="71" spans="2:5" ht="12.75">
      <c r="B71" s="105"/>
      <c r="C71" s="105"/>
      <c r="D71" s="105"/>
      <c r="E71" s="105"/>
    </row>
    <row r="72" spans="2:5" ht="12.75">
      <c r="B72" s="105"/>
      <c r="C72" s="105"/>
      <c r="D72" s="105"/>
      <c r="E72" s="105"/>
    </row>
    <row r="73" spans="2:5" ht="12.75">
      <c r="B73" s="105"/>
      <c r="C73" s="105"/>
      <c r="D73" s="105"/>
      <c r="E73" s="105"/>
    </row>
    <row r="74" spans="2:5" ht="12.75">
      <c r="B74" s="105"/>
      <c r="C74" s="105"/>
      <c r="D74" s="105"/>
      <c r="E74" s="105"/>
    </row>
    <row r="75" spans="2:5" ht="12.75">
      <c r="B75" s="105"/>
      <c r="C75" s="105"/>
      <c r="D75" s="105"/>
      <c r="E75" s="105"/>
    </row>
    <row r="76" spans="2:5" ht="12.75">
      <c r="B76" s="105"/>
      <c r="C76" s="105"/>
      <c r="D76" s="105"/>
      <c r="E76" s="105"/>
    </row>
    <row r="77" spans="2:5" ht="12.75">
      <c r="B77" s="105"/>
      <c r="C77" s="105"/>
      <c r="D77" s="105"/>
      <c r="E77" s="105"/>
    </row>
    <row r="78" spans="2:5" ht="12.75">
      <c r="B78" s="105"/>
      <c r="C78" s="105"/>
      <c r="D78" s="105"/>
      <c r="E78" s="105"/>
    </row>
    <row r="79" spans="2:5" ht="12.75">
      <c r="B79" s="105"/>
      <c r="C79" s="105"/>
      <c r="D79" s="105"/>
      <c r="E79" s="105"/>
    </row>
    <row r="80" spans="2:5" ht="12.75">
      <c r="B80" s="105"/>
      <c r="C80" s="105"/>
      <c r="D80" s="105"/>
      <c r="E80" s="105"/>
    </row>
    <row r="81" spans="2:5" ht="12.75">
      <c r="B81" s="105"/>
      <c r="C81" s="105"/>
      <c r="D81" s="105"/>
      <c r="E81" s="105"/>
    </row>
    <row r="82" spans="2:5" ht="12.75">
      <c r="B82" s="105"/>
      <c r="C82" s="105"/>
      <c r="D82" s="105"/>
      <c r="E82" s="105"/>
    </row>
    <row r="83" spans="2:5" ht="12.75">
      <c r="B83" s="105"/>
      <c r="C83" s="105"/>
      <c r="D83" s="105"/>
      <c r="E83" s="105"/>
    </row>
    <row r="84" spans="2:5" ht="12.75">
      <c r="B84" s="105"/>
      <c r="C84" s="105"/>
      <c r="D84" s="105"/>
      <c r="E84" s="105"/>
    </row>
    <row r="85" spans="2:5" ht="12.75">
      <c r="B85" s="105"/>
      <c r="C85" s="105"/>
      <c r="D85" s="105"/>
      <c r="E85" s="105"/>
    </row>
    <row r="86" spans="2:5" ht="12.75">
      <c r="B86" s="105"/>
      <c r="C86" s="105"/>
      <c r="D86" s="105"/>
      <c r="E86" s="105"/>
    </row>
    <row r="87" spans="2:5" ht="12.75">
      <c r="B87" s="105"/>
      <c r="C87" s="105"/>
      <c r="D87" s="105"/>
      <c r="E87" s="105"/>
    </row>
    <row r="88" spans="2:5" ht="12.75">
      <c r="B88" s="105"/>
      <c r="C88" s="105"/>
      <c r="D88" s="105"/>
      <c r="E88" s="105"/>
    </row>
    <row r="89" spans="2:5" ht="12.75">
      <c r="B89" s="105"/>
      <c r="C89" s="105"/>
      <c r="D89" s="105"/>
      <c r="E89" s="105"/>
    </row>
    <row r="90" spans="2:5" ht="12.75">
      <c r="B90" s="105"/>
      <c r="C90" s="105"/>
      <c r="D90" s="105"/>
      <c r="E90" s="105"/>
    </row>
    <row r="91" spans="2:5" ht="12.75">
      <c r="B91" s="105"/>
      <c r="C91" s="105"/>
      <c r="D91" s="105"/>
      <c r="E91" s="105"/>
    </row>
    <row r="92" spans="2:5" ht="12.75">
      <c r="B92" s="105"/>
      <c r="C92" s="105"/>
      <c r="D92" s="105"/>
      <c r="E92" s="105"/>
    </row>
    <row r="93" spans="2:5" ht="12.75">
      <c r="B93" s="105"/>
      <c r="C93" s="105"/>
      <c r="D93" s="105"/>
      <c r="E93" s="105"/>
    </row>
    <row r="94" spans="2:5" ht="12.75">
      <c r="B94" s="105"/>
      <c r="C94" s="105"/>
      <c r="D94" s="105"/>
      <c r="E94" s="105"/>
    </row>
    <row r="95" spans="2:5" ht="12.75">
      <c r="B95" s="105"/>
      <c r="C95" s="105"/>
      <c r="D95" s="105"/>
      <c r="E95" s="105"/>
    </row>
    <row r="96" spans="2:5" ht="12.75">
      <c r="B96" s="105"/>
      <c r="C96" s="105"/>
      <c r="D96" s="105"/>
      <c r="E96" s="105"/>
    </row>
    <row r="97" spans="2:5" ht="12.75">
      <c r="B97" s="105"/>
      <c r="C97" s="105"/>
      <c r="D97" s="105"/>
      <c r="E97" s="105"/>
    </row>
    <row r="98" spans="2:5" ht="12.75">
      <c r="B98" s="105"/>
      <c r="C98" s="105"/>
      <c r="D98" s="105"/>
      <c r="E98" s="105"/>
    </row>
    <row r="99" spans="2:5" ht="12.75">
      <c r="B99" s="15"/>
      <c r="C99" s="15"/>
      <c r="D99" s="15"/>
      <c r="E99" s="15"/>
    </row>
    <row r="100" spans="2:5" ht="12.75">
      <c r="B100" s="15"/>
      <c r="C100" s="15"/>
      <c r="D100" s="15"/>
      <c r="E100" s="15"/>
    </row>
    <row r="101" spans="2:5" ht="12.75">
      <c r="B101" s="15"/>
      <c r="C101" s="15"/>
      <c r="D101" s="15"/>
      <c r="E101" s="15"/>
    </row>
    <row r="102" spans="2:5" ht="12.75">
      <c r="B102" s="15"/>
      <c r="C102" s="15"/>
      <c r="D102" s="15"/>
      <c r="E102" s="15"/>
    </row>
    <row r="103" spans="2:5" ht="12.75">
      <c r="B103" s="15"/>
      <c r="C103" s="15"/>
      <c r="D103" s="15"/>
      <c r="E103" s="15"/>
    </row>
    <row r="104" spans="2:5" ht="12.75">
      <c r="B104" s="15"/>
      <c r="C104" s="15"/>
      <c r="D104" s="15"/>
      <c r="E104" s="15"/>
    </row>
    <row r="105" spans="2:5" ht="12.75">
      <c r="B105" s="15"/>
      <c r="C105" s="15"/>
      <c r="D105" s="15"/>
      <c r="E105" s="15"/>
    </row>
    <row r="106" spans="2:5" ht="12.75">
      <c r="B106" s="15"/>
      <c r="C106" s="15"/>
      <c r="D106" s="15"/>
      <c r="E106" s="15"/>
    </row>
    <row r="107" spans="2:5" ht="12.75">
      <c r="B107" s="15"/>
      <c r="C107" s="15"/>
      <c r="D107" s="15"/>
      <c r="E107" s="15"/>
    </row>
    <row r="108" spans="2:5" ht="12.75">
      <c r="B108" s="15"/>
      <c r="C108" s="15"/>
      <c r="D108" s="15"/>
      <c r="E108" s="15"/>
    </row>
    <row r="109" spans="2:5" ht="12.75">
      <c r="B109" s="15"/>
      <c r="C109" s="15"/>
      <c r="D109" s="15"/>
      <c r="E109" s="15"/>
    </row>
    <row r="110" spans="2:5" ht="12.75">
      <c r="B110" s="15"/>
      <c r="C110" s="15"/>
      <c r="D110" s="15"/>
      <c r="E110" s="15"/>
    </row>
    <row r="111" spans="2:5" ht="12.75">
      <c r="B111" s="15"/>
      <c r="C111" s="15"/>
      <c r="D111" s="15"/>
      <c r="E111" s="15"/>
    </row>
    <row r="112" spans="2:5" ht="12.75">
      <c r="B112" s="15"/>
      <c r="C112" s="15"/>
      <c r="D112" s="15"/>
      <c r="E112" s="15"/>
    </row>
    <row r="113" spans="2:5" ht="12.75">
      <c r="B113" s="15"/>
      <c r="C113" s="15"/>
      <c r="D113" s="15"/>
      <c r="E113" s="15"/>
    </row>
    <row r="114" spans="2:5" ht="12.75">
      <c r="B114" s="15"/>
      <c r="C114" s="15"/>
      <c r="D114" s="15"/>
      <c r="E114" s="15"/>
    </row>
    <row r="115" spans="2:5" ht="12.75">
      <c r="B115" s="15"/>
      <c r="C115" s="15"/>
      <c r="D115" s="15"/>
      <c r="E115" s="15"/>
    </row>
    <row r="116" spans="2:5" ht="12.75">
      <c r="B116" s="15"/>
      <c r="C116" s="15"/>
      <c r="D116" s="15"/>
      <c r="E116" s="15"/>
    </row>
    <row r="117" spans="2:5" ht="12.75">
      <c r="B117" s="15"/>
      <c r="C117" s="15"/>
      <c r="D117" s="15"/>
      <c r="E117" s="15"/>
    </row>
    <row r="118" spans="2:5" ht="12.75">
      <c r="B118" s="15"/>
      <c r="C118" s="15"/>
      <c r="D118" s="15"/>
      <c r="E118" s="15"/>
    </row>
    <row r="119" spans="2:5" ht="12.75">
      <c r="B119" s="15"/>
      <c r="C119" s="15"/>
      <c r="D119" s="15"/>
      <c r="E119" s="15"/>
    </row>
    <row r="120" spans="2:5" ht="12.75">
      <c r="B120" s="15"/>
      <c r="C120" s="15"/>
      <c r="D120" s="15"/>
      <c r="E120" s="15"/>
    </row>
    <row r="121" spans="2:5" ht="12.75">
      <c r="B121" s="15"/>
      <c r="C121" s="15"/>
      <c r="D121" s="15"/>
      <c r="E121" s="15"/>
    </row>
    <row r="122" spans="2:5" ht="12.75">
      <c r="B122" s="15"/>
      <c r="C122" s="15"/>
      <c r="D122" s="15"/>
      <c r="E122" s="15"/>
    </row>
    <row r="123" spans="2:5" ht="12.75">
      <c r="B123" s="15"/>
      <c r="C123" s="15"/>
      <c r="D123" s="15"/>
      <c r="E123" s="15"/>
    </row>
    <row r="124" spans="2:5" ht="12.75">
      <c r="B124" s="15"/>
      <c r="C124" s="15"/>
      <c r="D124" s="15"/>
      <c r="E124" s="15"/>
    </row>
    <row r="125" spans="2:5" ht="12.75">
      <c r="B125" s="15"/>
      <c r="C125" s="15"/>
      <c r="D125" s="15"/>
      <c r="E125" s="15"/>
    </row>
    <row r="126" spans="2:5" ht="12.75">
      <c r="B126" s="15"/>
      <c r="C126" s="15"/>
      <c r="D126" s="15"/>
      <c r="E126" s="15"/>
    </row>
    <row r="127" spans="2:5" ht="12.75">
      <c r="B127" s="15"/>
      <c r="C127" s="15"/>
      <c r="D127" s="15"/>
      <c r="E127" s="15"/>
    </row>
    <row r="128" spans="2:5" ht="12.75">
      <c r="B128" s="15"/>
      <c r="C128" s="15"/>
      <c r="D128" s="15"/>
      <c r="E128" s="15"/>
    </row>
    <row r="129" spans="2:5" ht="12.75">
      <c r="B129" s="15"/>
      <c r="C129" s="15"/>
      <c r="D129" s="15"/>
      <c r="E129" s="15"/>
    </row>
    <row r="130" spans="2:5" ht="12.75">
      <c r="B130" s="15"/>
      <c r="C130" s="15"/>
      <c r="D130" s="15"/>
      <c r="E130" s="15"/>
    </row>
    <row r="131" spans="2:5" ht="12.75">
      <c r="B131" s="15"/>
      <c r="C131" s="15"/>
      <c r="D131" s="15"/>
      <c r="E131" s="15"/>
    </row>
    <row r="132" spans="2:5" ht="12.75">
      <c r="B132" s="15"/>
      <c r="C132" s="15"/>
      <c r="D132" s="15"/>
      <c r="E132" s="15"/>
    </row>
    <row r="133" spans="2:5" ht="12.75">
      <c r="B133" s="15"/>
      <c r="C133" s="15"/>
      <c r="D133" s="15"/>
      <c r="E133" s="15"/>
    </row>
    <row r="134" spans="2:5" ht="12.75">
      <c r="B134" s="15"/>
      <c r="C134" s="15"/>
      <c r="D134" s="15"/>
      <c r="E134" s="15"/>
    </row>
    <row r="135" spans="2:5" ht="12.75">
      <c r="B135" s="15"/>
      <c r="C135" s="15"/>
      <c r="D135" s="15"/>
      <c r="E135" s="15"/>
    </row>
  </sheetData>
  <sheetProtection/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98" zoomScaleNormal="98" zoomScalePageLayoutView="0" workbookViewId="0" topLeftCell="A7">
      <selection activeCell="S20" sqref="S2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76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78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229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46" t="s">
        <v>195</v>
      </c>
      <c r="C13" s="145" t="s">
        <v>196</v>
      </c>
      <c r="D13" s="150">
        <v>8</v>
      </c>
      <c r="E13" s="149" t="s">
        <v>18</v>
      </c>
      <c r="F13" s="148">
        <v>21</v>
      </c>
      <c r="G13" s="150">
        <v>8</v>
      </c>
      <c r="H13" s="149" t="s">
        <v>18</v>
      </c>
      <c r="I13" s="148">
        <v>21</v>
      </c>
      <c r="J13" s="150"/>
      <c r="K13" s="149" t="s">
        <v>18</v>
      </c>
      <c r="L13" s="148"/>
      <c r="M13" s="137">
        <f aca="true" t="shared" si="0" ref="M13:M19">D13+G13+J13</f>
        <v>16</v>
      </c>
      <c r="N13" s="136">
        <f aca="true" t="shared" si="1" ref="N13:N19">F13+I13+L13</f>
        <v>42</v>
      </c>
      <c r="O13" s="135">
        <f aca="true" t="shared" si="2" ref="O13:O19">IF(D13&gt;F13,1,0)+IF(G13&gt;I13,1,0)+IF(J13&gt;L13,1,0)</f>
        <v>0</v>
      </c>
      <c r="P13" s="134">
        <f aca="true" t="shared" si="3" ref="P13:P19">IF(D13&lt;F13,1,0)+IF(G13&lt;I13,1,0)+IF(J13&lt;L13,1,0)</f>
        <v>2</v>
      </c>
      <c r="Q13" s="147">
        <f aca="true" t="shared" si="4" ref="Q13:R19">IF(O13=2,1,0)</f>
        <v>0</v>
      </c>
      <c r="R13" s="132">
        <f t="shared" si="4"/>
        <v>1</v>
      </c>
      <c r="S13" s="143"/>
    </row>
    <row r="14" spans="1:19" ht="30" customHeight="1">
      <c r="A14" s="142" t="s">
        <v>66</v>
      </c>
      <c r="B14" s="146" t="s">
        <v>119</v>
      </c>
      <c r="C14" s="145" t="s">
        <v>83</v>
      </c>
      <c r="D14" s="140">
        <v>18</v>
      </c>
      <c r="E14" s="139" t="s">
        <v>18</v>
      </c>
      <c r="F14" s="138">
        <v>21</v>
      </c>
      <c r="G14" s="140">
        <v>18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36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43"/>
    </row>
    <row r="15" spans="1:19" ht="30" customHeight="1">
      <c r="A15" s="142" t="s">
        <v>65</v>
      </c>
      <c r="B15" s="146" t="s">
        <v>153</v>
      </c>
      <c r="C15" s="145" t="s">
        <v>189</v>
      </c>
      <c r="D15" s="140">
        <v>4</v>
      </c>
      <c r="E15" s="139" t="s">
        <v>18</v>
      </c>
      <c r="F15" s="138">
        <v>21</v>
      </c>
      <c r="G15" s="140">
        <v>8</v>
      </c>
      <c r="H15" s="139" t="s">
        <v>18</v>
      </c>
      <c r="I15" s="138">
        <v>21</v>
      </c>
      <c r="J15" s="140"/>
      <c r="K15" s="139" t="s">
        <v>18</v>
      </c>
      <c r="L15" s="138"/>
      <c r="M15" s="137">
        <f t="shared" si="0"/>
        <v>12</v>
      </c>
      <c r="N15" s="136">
        <f t="shared" si="1"/>
        <v>42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43"/>
    </row>
    <row r="16" spans="1:19" ht="30" customHeight="1">
      <c r="A16" s="142" t="s">
        <v>64</v>
      </c>
      <c r="B16" s="141" t="s">
        <v>121</v>
      </c>
      <c r="C16" s="141" t="s">
        <v>84</v>
      </c>
      <c r="D16" s="140">
        <v>6</v>
      </c>
      <c r="E16" s="139" t="s">
        <v>18</v>
      </c>
      <c r="F16" s="138">
        <v>21</v>
      </c>
      <c r="G16" s="140">
        <v>5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11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43"/>
    </row>
    <row r="17" spans="1:19" ht="30" customHeight="1">
      <c r="A17" s="142" t="s">
        <v>63</v>
      </c>
      <c r="B17" s="141" t="s">
        <v>185</v>
      </c>
      <c r="C17" s="141" t="s">
        <v>210</v>
      </c>
      <c r="D17" s="140">
        <v>13</v>
      </c>
      <c r="E17" s="139" t="s">
        <v>18</v>
      </c>
      <c r="F17" s="138">
        <v>21</v>
      </c>
      <c r="G17" s="140">
        <v>12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25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43"/>
    </row>
    <row r="18" spans="1:19" ht="30" customHeight="1">
      <c r="A18" s="142" t="s">
        <v>62</v>
      </c>
      <c r="B18" s="141" t="s">
        <v>123</v>
      </c>
      <c r="C18" s="141" t="s">
        <v>191</v>
      </c>
      <c r="D18" s="140">
        <v>8</v>
      </c>
      <c r="E18" s="139" t="s">
        <v>18</v>
      </c>
      <c r="F18" s="138">
        <v>21</v>
      </c>
      <c r="G18" s="140">
        <v>12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20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43"/>
    </row>
    <row r="19" spans="1:19" ht="30" customHeight="1" thickBot="1">
      <c r="A19" s="142" t="s">
        <v>61</v>
      </c>
      <c r="B19" s="141" t="s">
        <v>197</v>
      </c>
      <c r="C19" s="141" t="s">
        <v>198</v>
      </c>
      <c r="D19" s="140">
        <v>10</v>
      </c>
      <c r="E19" s="139" t="s">
        <v>18</v>
      </c>
      <c r="F19" s="138">
        <v>21</v>
      </c>
      <c r="G19" s="140">
        <v>12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22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Jižní Morava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142</v>
      </c>
      <c r="N20" s="126">
        <f t="shared" si="5"/>
        <v>294</v>
      </c>
      <c r="O20" s="127">
        <f t="shared" si="5"/>
        <v>0</v>
      </c>
      <c r="P20" s="128">
        <f t="shared" si="5"/>
        <v>14</v>
      </c>
      <c r="Q20" s="127">
        <f t="shared" si="5"/>
        <v>0</v>
      </c>
      <c r="R20" s="126">
        <f t="shared" si="5"/>
        <v>7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G27"/>
  <sheetViews>
    <sheetView zoomScalePageLayoutView="0" workbookViewId="0" topLeftCell="A2">
      <selection activeCell="Z15" sqref="Z15:Z17"/>
    </sheetView>
  </sheetViews>
  <sheetFormatPr defaultColWidth="8.875" defaultRowHeight="12.75"/>
  <cols>
    <col min="1" max="1" width="2.75390625" style="0" customWidth="1"/>
    <col min="2" max="2" width="4.00390625" style="17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6" width="8.875" style="0" customWidth="1"/>
    <col min="27" max="27" width="2.75390625" style="0" customWidth="1"/>
  </cols>
  <sheetData>
    <row r="1" ht="8.25" customHeight="1"/>
    <row r="2" spans="2:26" ht="36.75" customHeight="1">
      <c r="B2" s="115" t="s">
        <v>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8" ht="23.25">
      <c r="A3" s="3"/>
      <c r="B3" s="101" t="s">
        <v>54</v>
      </c>
      <c r="C3" s="101"/>
      <c r="D3" s="18"/>
      <c r="E3" s="18"/>
      <c r="F3" s="17"/>
      <c r="G3" s="17"/>
      <c r="H3" s="17"/>
      <c r="I3" s="18"/>
      <c r="J3" s="18"/>
      <c r="K3" s="1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3"/>
      <c r="AB3" s="3"/>
    </row>
    <row r="4" spans="1:28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s="17" customFormat="1" ht="30" customHeight="1" thickBot="1" thickTop="1">
      <c r="B5" s="19"/>
      <c r="C5" s="20" t="s">
        <v>32</v>
      </c>
      <c r="D5" s="237">
        <v>1</v>
      </c>
      <c r="E5" s="228"/>
      <c r="F5" s="229"/>
      <c r="G5" s="227">
        <v>2</v>
      </c>
      <c r="H5" s="228"/>
      <c r="I5" s="229"/>
      <c r="J5" s="227">
        <v>3</v>
      </c>
      <c r="K5" s="228"/>
      <c r="L5" s="229"/>
      <c r="M5" s="227">
        <v>4</v>
      </c>
      <c r="N5" s="228"/>
      <c r="O5" s="228"/>
      <c r="P5" s="245" t="s">
        <v>29</v>
      </c>
      <c r="Q5" s="242"/>
      <c r="R5" s="243"/>
      <c r="S5" s="242" t="s">
        <v>27</v>
      </c>
      <c r="T5" s="242"/>
      <c r="U5" s="243"/>
      <c r="V5" s="244" t="s">
        <v>28</v>
      </c>
      <c r="W5" s="242"/>
      <c r="X5" s="243"/>
      <c r="Y5" s="21" t="s">
        <v>19</v>
      </c>
      <c r="Z5" s="22" t="s">
        <v>20</v>
      </c>
    </row>
    <row r="6" spans="1:28" ht="19.5" customHeight="1">
      <c r="A6" s="3"/>
      <c r="B6" s="233">
        <v>1</v>
      </c>
      <c r="C6" s="23"/>
      <c r="D6" s="79"/>
      <c r="E6" s="80"/>
      <c r="F6" s="81"/>
      <c r="G6" s="70">
        <f>'A(3) 2-1'!R20</f>
        <v>5</v>
      </c>
      <c r="H6" s="71" t="s">
        <v>18</v>
      </c>
      <c r="I6" s="34">
        <f>'A(3) 2-1'!Q20</f>
        <v>2</v>
      </c>
      <c r="J6" s="70">
        <f>'A(2) 1-3'!Q20</f>
        <v>5</v>
      </c>
      <c r="K6" s="71" t="s">
        <v>18</v>
      </c>
      <c r="L6" s="34">
        <f>'A(2) 1-3'!R20</f>
        <v>2</v>
      </c>
      <c r="M6" s="70">
        <f>'A(1) 1-4'!Q20</f>
        <v>7</v>
      </c>
      <c r="N6" s="71" t="s">
        <v>18</v>
      </c>
      <c r="O6" s="72">
        <f>'A(1) 1-4'!R20</f>
        <v>0</v>
      </c>
      <c r="P6" s="64"/>
      <c r="Q6" s="39"/>
      <c r="R6" s="58"/>
      <c r="S6" s="40"/>
      <c r="T6" s="39"/>
      <c r="U6" s="41"/>
      <c r="V6" s="38">
        <f>G6+J6+M6</f>
        <v>17</v>
      </c>
      <c r="W6" s="42" t="s">
        <v>18</v>
      </c>
      <c r="X6" s="58">
        <f>I6+L6+O6</f>
        <v>4</v>
      </c>
      <c r="Y6" s="213">
        <v>3</v>
      </c>
      <c r="Z6" s="239" t="s">
        <v>36</v>
      </c>
      <c r="AA6" s="3"/>
      <c r="AB6" s="3"/>
    </row>
    <row r="7" spans="1:28" ht="19.5" customHeight="1">
      <c r="A7" s="3"/>
      <c r="B7" s="234"/>
      <c r="C7" s="24" t="s">
        <v>73</v>
      </c>
      <c r="D7" s="82"/>
      <c r="E7" s="83"/>
      <c r="F7" s="84"/>
      <c r="G7" s="73">
        <f>'A(3) 2-1'!P20</f>
        <v>10</v>
      </c>
      <c r="H7" s="74" t="s">
        <v>18</v>
      </c>
      <c r="I7" s="35">
        <f>'A(3) 2-1'!O20</f>
        <v>5</v>
      </c>
      <c r="J7" s="73">
        <f>'A(2) 1-3'!O20</f>
        <v>10</v>
      </c>
      <c r="K7" s="74" t="s">
        <v>18</v>
      </c>
      <c r="L7" s="35">
        <f>'A(2) 1-3'!P20</f>
        <v>6</v>
      </c>
      <c r="M7" s="73">
        <f>'A(1) 1-4'!O20</f>
        <v>14</v>
      </c>
      <c r="N7" s="74" t="s">
        <v>18</v>
      </c>
      <c r="O7" s="75">
        <f>'A(1) 1-4'!P20</f>
        <v>0</v>
      </c>
      <c r="P7" s="62"/>
      <c r="Q7" s="43"/>
      <c r="R7" s="46"/>
      <c r="S7" s="44">
        <f>G7+J7+M7</f>
        <v>34</v>
      </c>
      <c r="T7" s="45" t="s">
        <v>18</v>
      </c>
      <c r="U7" s="46">
        <f>I7+L7+O7</f>
        <v>11</v>
      </c>
      <c r="V7" s="47"/>
      <c r="W7" s="48"/>
      <c r="X7" s="100"/>
      <c r="Y7" s="214"/>
      <c r="Z7" s="240"/>
      <c r="AA7" s="3"/>
      <c r="AB7" s="3"/>
    </row>
    <row r="8" spans="1:28" ht="19.5" customHeight="1" thickBot="1">
      <c r="A8" s="3"/>
      <c r="B8" s="235"/>
      <c r="C8" s="25"/>
      <c r="D8" s="85"/>
      <c r="E8" s="86"/>
      <c r="F8" s="87"/>
      <c r="G8" s="76">
        <f>'A(3) 2-1'!N20</f>
        <v>290</v>
      </c>
      <c r="H8" s="77" t="s">
        <v>18</v>
      </c>
      <c r="I8" s="36">
        <f>'A(3) 2-1'!M20</f>
        <v>221</v>
      </c>
      <c r="J8" s="76">
        <f>'A(2) 1-3'!M20</f>
        <v>301</v>
      </c>
      <c r="K8" s="77" t="s">
        <v>18</v>
      </c>
      <c r="L8" s="36">
        <f>'A(2) 1-3'!N20</f>
        <v>259</v>
      </c>
      <c r="M8" s="76">
        <f>'A(1) 1-4'!M20</f>
        <v>295</v>
      </c>
      <c r="N8" s="77" t="s">
        <v>18</v>
      </c>
      <c r="O8" s="78">
        <f>'A(1) 1-4'!N20</f>
        <v>117</v>
      </c>
      <c r="P8" s="65">
        <f>G8+J8+M8</f>
        <v>886</v>
      </c>
      <c r="Q8" s="59" t="s">
        <v>18</v>
      </c>
      <c r="R8" s="88">
        <f>I8+L8+O8</f>
        <v>597</v>
      </c>
      <c r="S8" s="50"/>
      <c r="T8" s="51"/>
      <c r="U8" s="186">
        <f>S7-U7</f>
        <v>23</v>
      </c>
      <c r="V8" s="52"/>
      <c r="W8" s="53"/>
      <c r="X8" s="186">
        <f>V6-X6</f>
        <v>13</v>
      </c>
      <c r="Y8" s="216"/>
      <c r="Z8" s="241"/>
      <c r="AA8" s="3"/>
      <c r="AB8" s="3"/>
    </row>
    <row r="9" spans="1:28" ht="19.5" customHeight="1">
      <c r="A9" s="3"/>
      <c r="B9" s="233">
        <v>2</v>
      </c>
      <c r="C9" s="23"/>
      <c r="D9" s="89">
        <f>I6</f>
        <v>2</v>
      </c>
      <c r="E9" s="71" t="s">
        <v>18</v>
      </c>
      <c r="F9" s="72">
        <f>G6</f>
        <v>5</v>
      </c>
      <c r="G9" s="90"/>
      <c r="H9" s="80"/>
      <c r="I9" s="81"/>
      <c r="J9" s="70">
        <f>'A(1) 2-3'!Q20</f>
        <v>3</v>
      </c>
      <c r="K9" s="71" t="s">
        <v>18</v>
      </c>
      <c r="L9" s="34">
        <f>'A(1) 2-3'!R20</f>
        <v>4</v>
      </c>
      <c r="M9" s="70">
        <f>'A(2) 4-2'!R20</f>
        <v>6</v>
      </c>
      <c r="N9" s="71" t="s">
        <v>18</v>
      </c>
      <c r="O9" s="72">
        <f>'A(2) 4-2'!Q20</f>
        <v>1</v>
      </c>
      <c r="P9" s="64"/>
      <c r="Q9" s="39"/>
      <c r="R9" s="58"/>
      <c r="S9" s="40"/>
      <c r="T9" s="39"/>
      <c r="U9" s="41"/>
      <c r="V9" s="38">
        <f>D9+J9+M9</f>
        <v>11</v>
      </c>
      <c r="W9" s="42" t="s">
        <v>18</v>
      </c>
      <c r="X9" s="58">
        <f>F9+L9+O9</f>
        <v>10</v>
      </c>
      <c r="Y9" s="213">
        <v>1</v>
      </c>
      <c r="Z9" s="239" t="s">
        <v>38</v>
      </c>
      <c r="AA9" s="3"/>
      <c r="AB9" s="3"/>
    </row>
    <row r="10" spans="1:28" ht="19.5" customHeight="1">
      <c r="A10" s="3"/>
      <c r="B10" s="234"/>
      <c r="C10" s="24" t="s">
        <v>74</v>
      </c>
      <c r="D10" s="91">
        <f>I7</f>
        <v>5</v>
      </c>
      <c r="E10" s="74" t="s">
        <v>18</v>
      </c>
      <c r="F10" s="75">
        <f>G7</f>
        <v>10</v>
      </c>
      <c r="G10" s="92"/>
      <c r="H10" s="83"/>
      <c r="I10" s="84"/>
      <c r="J10" s="73">
        <f>'A(1) 2-3'!O20</f>
        <v>6</v>
      </c>
      <c r="K10" s="74" t="s">
        <v>18</v>
      </c>
      <c r="L10" s="35">
        <f>'A(1) 2-3'!P20</f>
        <v>10</v>
      </c>
      <c r="M10" s="73">
        <f>'A(2) 4-2'!P20</f>
        <v>12</v>
      </c>
      <c r="N10" s="74" t="s">
        <v>18</v>
      </c>
      <c r="O10" s="75">
        <f>'A(2) 4-2'!O20</f>
        <v>3</v>
      </c>
      <c r="P10" s="62"/>
      <c r="Q10" s="43"/>
      <c r="R10" s="46"/>
      <c r="S10" s="44">
        <f>D10+J10+M10</f>
        <v>23</v>
      </c>
      <c r="T10" s="45" t="s">
        <v>18</v>
      </c>
      <c r="U10" s="46">
        <f>F10+L10+O10</f>
        <v>23</v>
      </c>
      <c r="V10" s="47"/>
      <c r="W10" s="48"/>
      <c r="X10" s="100"/>
      <c r="Y10" s="214"/>
      <c r="Z10" s="240"/>
      <c r="AA10" s="3"/>
      <c r="AB10" s="3"/>
    </row>
    <row r="11" spans="1:31" ht="19.5" customHeight="1" thickBot="1">
      <c r="A11" s="3"/>
      <c r="B11" s="235"/>
      <c r="C11" s="25"/>
      <c r="D11" s="93">
        <f>I8</f>
        <v>221</v>
      </c>
      <c r="E11" s="77" t="s">
        <v>18</v>
      </c>
      <c r="F11" s="78">
        <f>G8</f>
        <v>290</v>
      </c>
      <c r="G11" s="94"/>
      <c r="H11" s="86"/>
      <c r="I11" s="87"/>
      <c r="J11" s="76">
        <f>'A(1) 2-3'!M20</f>
        <v>228</v>
      </c>
      <c r="K11" s="77" t="s">
        <v>18</v>
      </c>
      <c r="L11" s="36">
        <f>'A(1) 2-3'!N20</f>
        <v>277</v>
      </c>
      <c r="M11" s="76">
        <f>'A(2) 4-2'!N20</f>
        <v>298</v>
      </c>
      <c r="N11" s="77" t="s">
        <v>18</v>
      </c>
      <c r="O11" s="78">
        <f>'A(2) 4-2'!M20</f>
        <v>175</v>
      </c>
      <c r="P11" s="65">
        <f>D11+J11+M11</f>
        <v>747</v>
      </c>
      <c r="Q11" s="59" t="s">
        <v>18</v>
      </c>
      <c r="R11" s="88">
        <f>F11+L11+O11</f>
        <v>742</v>
      </c>
      <c r="S11" s="50"/>
      <c r="T11" s="51"/>
      <c r="U11" s="186">
        <f>S10-U10</f>
        <v>0</v>
      </c>
      <c r="V11" s="52"/>
      <c r="W11" s="53"/>
      <c r="X11" s="186">
        <f>V9-X9</f>
        <v>1</v>
      </c>
      <c r="Y11" s="216"/>
      <c r="Z11" s="241"/>
      <c r="AA11" s="3"/>
      <c r="AB11" s="3"/>
      <c r="AD11" s="29"/>
      <c r="AE11" s="29"/>
    </row>
    <row r="12" spans="1:31" ht="19.5" customHeight="1">
      <c r="A12" s="3"/>
      <c r="B12" s="233">
        <v>3</v>
      </c>
      <c r="C12" s="23"/>
      <c r="D12" s="89">
        <f>L6</f>
        <v>2</v>
      </c>
      <c r="E12" s="71" t="s">
        <v>18</v>
      </c>
      <c r="F12" s="34">
        <f>J6</f>
        <v>5</v>
      </c>
      <c r="G12" s="70">
        <f>L9</f>
        <v>4</v>
      </c>
      <c r="H12" s="71" t="s">
        <v>18</v>
      </c>
      <c r="I12" s="72">
        <f>J9</f>
        <v>3</v>
      </c>
      <c r="J12" s="90"/>
      <c r="K12" s="80"/>
      <c r="L12" s="81"/>
      <c r="M12" s="70">
        <f>'A(3) 3-4'!Q20</f>
        <v>6</v>
      </c>
      <c r="N12" s="71" t="s">
        <v>18</v>
      </c>
      <c r="O12" s="72">
        <f>'A(3) 3-4'!R20</f>
        <v>1</v>
      </c>
      <c r="P12" s="64"/>
      <c r="Q12" s="39"/>
      <c r="R12" s="58"/>
      <c r="S12" s="40"/>
      <c r="T12" s="39"/>
      <c r="U12" s="41"/>
      <c r="V12" s="38">
        <f>D12+G12+M12</f>
        <v>12</v>
      </c>
      <c r="W12" s="42" t="s">
        <v>18</v>
      </c>
      <c r="X12" s="58">
        <f>F12+I12+O12</f>
        <v>9</v>
      </c>
      <c r="Y12" s="213">
        <v>2</v>
      </c>
      <c r="Z12" s="210" t="s">
        <v>37</v>
      </c>
      <c r="AA12" s="3"/>
      <c r="AB12" s="26"/>
      <c r="AD12" s="29"/>
      <c r="AE12" s="29"/>
    </row>
    <row r="13" spans="1:31" ht="19.5" customHeight="1">
      <c r="A13" s="3"/>
      <c r="B13" s="234"/>
      <c r="C13" s="24" t="s">
        <v>75</v>
      </c>
      <c r="D13" s="91">
        <f>L7</f>
        <v>6</v>
      </c>
      <c r="E13" s="74" t="s">
        <v>18</v>
      </c>
      <c r="F13" s="35">
        <f>J7</f>
        <v>10</v>
      </c>
      <c r="G13" s="73">
        <f>L10</f>
        <v>10</v>
      </c>
      <c r="H13" s="74" t="s">
        <v>18</v>
      </c>
      <c r="I13" s="75">
        <f>J10</f>
        <v>6</v>
      </c>
      <c r="J13" s="92"/>
      <c r="K13" s="83"/>
      <c r="L13" s="84"/>
      <c r="M13" s="73">
        <f>'A(3) 3-4'!O20</f>
        <v>12</v>
      </c>
      <c r="N13" s="74" t="s">
        <v>18</v>
      </c>
      <c r="O13" s="75">
        <f>'A(3) 3-4'!P20</f>
        <v>2</v>
      </c>
      <c r="P13" s="62"/>
      <c r="Q13" s="43"/>
      <c r="R13" s="46"/>
      <c r="S13" s="44">
        <f>D13+G13+M13</f>
        <v>28</v>
      </c>
      <c r="T13" s="45" t="s">
        <v>18</v>
      </c>
      <c r="U13" s="46">
        <f>F13+I13+O13</f>
        <v>18</v>
      </c>
      <c r="V13" s="47"/>
      <c r="W13" s="48"/>
      <c r="X13" s="100"/>
      <c r="Y13" s="214"/>
      <c r="Z13" s="211"/>
      <c r="AA13" s="3"/>
      <c r="AB13" s="26"/>
      <c r="AD13" s="29"/>
      <c r="AE13" s="29"/>
    </row>
    <row r="14" spans="1:31" ht="19.5" customHeight="1" thickBot="1">
      <c r="A14" s="3"/>
      <c r="B14" s="235"/>
      <c r="C14" s="25"/>
      <c r="D14" s="93">
        <f>L8</f>
        <v>259</v>
      </c>
      <c r="E14" s="77" t="s">
        <v>18</v>
      </c>
      <c r="F14" s="36">
        <f>J8</f>
        <v>301</v>
      </c>
      <c r="G14" s="76">
        <f>L11</f>
        <v>277</v>
      </c>
      <c r="H14" s="77" t="s">
        <v>18</v>
      </c>
      <c r="I14" s="78">
        <f>J11</f>
        <v>228</v>
      </c>
      <c r="J14" s="94"/>
      <c r="K14" s="86"/>
      <c r="L14" s="87"/>
      <c r="M14" s="76">
        <f>'A(3) 3-4'!M20</f>
        <v>280</v>
      </c>
      <c r="N14" s="77" t="s">
        <v>18</v>
      </c>
      <c r="O14" s="78">
        <f>'A(3) 3-4'!N20</f>
        <v>146</v>
      </c>
      <c r="P14" s="65">
        <f>D14+G14+M14</f>
        <v>816</v>
      </c>
      <c r="Q14" s="59" t="s">
        <v>18</v>
      </c>
      <c r="R14" s="88">
        <f>F14+I14+O14</f>
        <v>675</v>
      </c>
      <c r="S14" s="50"/>
      <c r="T14" s="51"/>
      <c r="U14" s="186">
        <f>S13-U13</f>
        <v>10</v>
      </c>
      <c r="V14" s="52"/>
      <c r="W14" s="53"/>
      <c r="X14" s="186">
        <f>V12-X12</f>
        <v>3</v>
      </c>
      <c r="Y14" s="216"/>
      <c r="Z14" s="212"/>
      <c r="AA14" s="3"/>
      <c r="AB14" s="26"/>
      <c r="AD14" s="29"/>
      <c r="AE14" s="29"/>
    </row>
    <row r="15" spans="1:31" ht="19.5" customHeight="1">
      <c r="A15" s="3"/>
      <c r="B15" s="233">
        <v>4</v>
      </c>
      <c r="C15" s="23"/>
      <c r="D15" s="89">
        <f>O6</f>
        <v>0</v>
      </c>
      <c r="E15" s="71" t="s">
        <v>18</v>
      </c>
      <c r="F15" s="34">
        <f>M6</f>
        <v>7</v>
      </c>
      <c r="G15" s="70">
        <f>O9</f>
        <v>1</v>
      </c>
      <c r="H15" s="71" t="s">
        <v>18</v>
      </c>
      <c r="I15" s="34">
        <f>M9</f>
        <v>6</v>
      </c>
      <c r="J15" s="70">
        <f>O12</f>
        <v>1</v>
      </c>
      <c r="K15" s="71" t="s">
        <v>18</v>
      </c>
      <c r="L15" s="72">
        <f>M12</f>
        <v>6</v>
      </c>
      <c r="M15" s="90"/>
      <c r="N15" s="80"/>
      <c r="O15" s="81"/>
      <c r="P15" s="64"/>
      <c r="Q15" s="39"/>
      <c r="R15" s="58"/>
      <c r="S15" s="40"/>
      <c r="T15" s="39"/>
      <c r="U15" s="41"/>
      <c r="V15" s="38">
        <f>D15+G15+J15</f>
        <v>2</v>
      </c>
      <c r="W15" s="42" t="s">
        <v>18</v>
      </c>
      <c r="X15" s="58">
        <f>F15+I15+L15</f>
        <v>19</v>
      </c>
      <c r="Y15" s="213">
        <v>0</v>
      </c>
      <c r="Z15" s="210" t="s">
        <v>39</v>
      </c>
      <c r="AA15" s="3"/>
      <c r="AB15" s="3"/>
      <c r="AD15" s="29"/>
      <c r="AE15" s="29"/>
    </row>
    <row r="16" spans="1:31" ht="19.5" customHeight="1">
      <c r="A16" s="3"/>
      <c r="B16" s="234"/>
      <c r="C16" s="24" t="s">
        <v>76</v>
      </c>
      <c r="D16" s="91">
        <f>O7</f>
        <v>0</v>
      </c>
      <c r="E16" s="74" t="s">
        <v>18</v>
      </c>
      <c r="F16" s="35">
        <f>M7</f>
        <v>14</v>
      </c>
      <c r="G16" s="73">
        <f>O10</f>
        <v>3</v>
      </c>
      <c r="H16" s="74" t="s">
        <v>18</v>
      </c>
      <c r="I16" s="35">
        <f>M10</f>
        <v>12</v>
      </c>
      <c r="J16" s="73">
        <f>O13</f>
        <v>2</v>
      </c>
      <c r="K16" s="74" t="s">
        <v>18</v>
      </c>
      <c r="L16" s="75">
        <f>M13</f>
        <v>12</v>
      </c>
      <c r="M16" s="92"/>
      <c r="N16" s="83"/>
      <c r="O16" s="84"/>
      <c r="P16" s="62"/>
      <c r="Q16" s="43"/>
      <c r="R16" s="46"/>
      <c r="S16" s="44">
        <f>D16+G16+J16</f>
        <v>5</v>
      </c>
      <c r="T16" s="45" t="s">
        <v>18</v>
      </c>
      <c r="U16" s="46">
        <f>F16+I16+L16</f>
        <v>38</v>
      </c>
      <c r="V16" s="47"/>
      <c r="W16" s="48"/>
      <c r="X16" s="49"/>
      <c r="Y16" s="214"/>
      <c r="Z16" s="211"/>
      <c r="AA16" s="3"/>
      <c r="AB16" s="3"/>
      <c r="AD16" s="29"/>
      <c r="AE16" s="29"/>
    </row>
    <row r="17" spans="1:31" ht="19.5" customHeight="1" thickBot="1">
      <c r="A17" s="3"/>
      <c r="B17" s="236"/>
      <c r="C17" s="27"/>
      <c r="D17" s="95">
        <f>O8</f>
        <v>117</v>
      </c>
      <c r="E17" s="96" t="s">
        <v>18</v>
      </c>
      <c r="F17" s="37">
        <f>M8</f>
        <v>295</v>
      </c>
      <c r="G17" s="97">
        <f>O11</f>
        <v>175</v>
      </c>
      <c r="H17" s="96" t="s">
        <v>18</v>
      </c>
      <c r="I17" s="37">
        <f>M11</f>
        <v>298</v>
      </c>
      <c r="J17" s="97">
        <f>O14</f>
        <v>146</v>
      </c>
      <c r="K17" s="96" t="s">
        <v>18</v>
      </c>
      <c r="L17" s="102">
        <f>M14</f>
        <v>280</v>
      </c>
      <c r="M17" s="98"/>
      <c r="N17" s="86"/>
      <c r="O17" s="87"/>
      <c r="P17" s="99">
        <f>D17+G17+J17</f>
        <v>438</v>
      </c>
      <c r="Q17" s="60" t="s">
        <v>18</v>
      </c>
      <c r="R17" s="61">
        <f>F17+I17+L17</f>
        <v>873</v>
      </c>
      <c r="S17" s="54"/>
      <c r="T17" s="55"/>
      <c r="U17" s="187">
        <f>S16-U16</f>
        <v>-33</v>
      </c>
      <c r="V17" s="56"/>
      <c r="W17" s="57"/>
      <c r="X17" s="187">
        <f>V15-X15</f>
        <v>-17</v>
      </c>
      <c r="Y17" s="215"/>
      <c r="Z17" s="217"/>
      <c r="AA17" s="3"/>
      <c r="AB17" s="3"/>
      <c r="AD17" s="29"/>
      <c r="AE17" s="29"/>
    </row>
    <row r="18" spans="1:33" ht="13.5" thickTop="1">
      <c r="A18" s="3"/>
      <c r="C18" s="3"/>
      <c r="D18" s="224" t="s">
        <v>21</v>
      </c>
      <c r="E18" s="225"/>
      <c r="F18" s="226"/>
      <c r="G18" s="224" t="s">
        <v>22</v>
      </c>
      <c r="H18" s="225"/>
      <c r="I18" s="226"/>
      <c r="J18" s="230" t="s">
        <v>23</v>
      </c>
      <c r="K18" s="231"/>
      <c r="L18" s="232"/>
      <c r="M18" s="66"/>
      <c r="N18" s="66"/>
      <c r="O18" s="66"/>
      <c r="P18" s="103">
        <f>SUM(P6:P17)</f>
        <v>2887</v>
      </c>
      <c r="Q18" s="103"/>
      <c r="R18" s="104">
        <f>SUM(R6:R17)</f>
        <v>2887</v>
      </c>
      <c r="S18" s="103">
        <f>SUM(S6:S17)</f>
        <v>90</v>
      </c>
      <c r="T18" s="103"/>
      <c r="U18" s="104">
        <f>SUM(U6:U17)</f>
        <v>90</v>
      </c>
      <c r="V18" s="103">
        <f>SUM(V6:V17)</f>
        <v>42</v>
      </c>
      <c r="W18" s="103"/>
      <c r="X18" s="104">
        <f>SUM(X6:X17)</f>
        <v>42</v>
      </c>
      <c r="Y18" s="3"/>
      <c r="Z18" s="3"/>
      <c r="AA18" s="3"/>
      <c r="AB18" s="3"/>
      <c r="AD18" s="29"/>
      <c r="AE18" s="29"/>
      <c r="AF18" s="29"/>
      <c r="AG18" s="29"/>
    </row>
    <row r="19" spans="1:33" ht="12.75">
      <c r="A19" s="3"/>
      <c r="C19" s="3" t="s">
        <v>24</v>
      </c>
      <c r="D19" s="218" t="s">
        <v>25</v>
      </c>
      <c r="E19" s="219"/>
      <c r="F19" s="220"/>
      <c r="G19" s="218" t="s">
        <v>33</v>
      </c>
      <c r="H19" s="219"/>
      <c r="I19" s="220"/>
      <c r="J19" s="218" t="s">
        <v>34</v>
      </c>
      <c r="K19" s="219"/>
      <c r="L19" s="220"/>
      <c r="M19" s="68"/>
      <c r="N19" s="68"/>
      <c r="O19" s="68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13"/>
      <c r="AB19" s="3"/>
      <c r="AF19" s="29"/>
      <c r="AG19" s="29"/>
    </row>
    <row r="20" spans="1:33" ht="12.75">
      <c r="A20" s="3"/>
      <c r="C20" s="3"/>
      <c r="D20" s="221" t="s">
        <v>26</v>
      </c>
      <c r="E20" s="222"/>
      <c r="F20" s="223"/>
      <c r="G20" s="221" t="s">
        <v>31</v>
      </c>
      <c r="H20" s="222"/>
      <c r="I20" s="223"/>
      <c r="J20" s="221" t="s">
        <v>35</v>
      </c>
      <c r="K20" s="222"/>
      <c r="L20" s="223"/>
      <c r="M20" s="68"/>
      <c r="N20" s="68"/>
      <c r="O20" s="68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13"/>
      <c r="AB20" s="3"/>
      <c r="AF20" s="29"/>
      <c r="AG20" s="29"/>
    </row>
    <row r="21" spans="1:33" ht="12.75">
      <c r="A21" s="3"/>
      <c r="C21" s="13"/>
      <c r="D21" s="69"/>
      <c r="E21" s="69"/>
      <c r="F21" s="69"/>
      <c r="G21" s="69"/>
      <c r="H21" s="69"/>
      <c r="I21" s="69"/>
      <c r="J21" s="69"/>
      <c r="K21" s="69"/>
      <c r="L21" s="69"/>
      <c r="M21" s="68"/>
      <c r="N21" s="68"/>
      <c r="O21" s="68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13"/>
      <c r="AB21" s="3"/>
      <c r="AF21" s="29"/>
      <c r="AG21" s="29"/>
    </row>
    <row r="22" spans="1:33" ht="12.75">
      <c r="A22" s="3"/>
      <c r="C22" s="13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8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13"/>
      <c r="AB22" s="3"/>
      <c r="AF22" s="29"/>
      <c r="AG22" s="29"/>
    </row>
    <row r="23" spans="1:33" ht="12.75">
      <c r="A23" s="3"/>
      <c r="C23" s="13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68"/>
      <c r="O23" s="68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3"/>
      <c r="AB23" s="3"/>
      <c r="AG23" s="29"/>
    </row>
    <row r="24" spans="1:33" ht="12.75">
      <c r="A24" s="3"/>
      <c r="C24" s="3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8"/>
      <c r="O24" s="68"/>
      <c r="P24" s="13"/>
      <c r="Q24" s="13"/>
      <c r="R24" s="13"/>
      <c r="S24" s="13"/>
      <c r="T24" s="13"/>
      <c r="U24" s="3"/>
      <c r="V24" s="3"/>
      <c r="W24" s="3"/>
      <c r="X24" s="3"/>
      <c r="Y24" s="3"/>
      <c r="Z24" s="3"/>
      <c r="AA24" s="3"/>
      <c r="AB24" s="3"/>
      <c r="AG24" s="29"/>
    </row>
    <row r="25" spans="1:33" ht="12.7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8"/>
      <c r="P25" s="3"/>
      <c r="Q25" s="3"/>
      <c r="R25" s="3"/>
      <c r="S25" s="3"/>
      <c r="T25" s="3"/>
      <c r="U25" s="13"/>
      <c r="V25" s="13"/>
      <c r="W25" s="13"/>
      <c r="X25" s="3"/>
      <c r="Y25" s="3"/>
      <c r="Z25" s="3"/>
      <c r="AA25" s="3"/>
      <c r="AB25" s="3"/>
      <c r="AG25" s="29"/>
    </row>
    <row r="26" spans="12:23" ht="12.75"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31:32" ht="12.75">
      <c r="AE27" s="29"/>
      <c r="AF27" s="29"/>
    </row>
  </sheetData>
  <sheetProtection/>
  <mergeCells count="29">
    <mergeCell ref="L3:Z3"/>
    <mergeCell ref="Z9:Z11"/>
    <mergeCell ref="S5:U5"/>
    <mergeCell ref="V5:X5"/>
    <mergeCell ref="P5:R5"/>
    <mergeCell ref="Y6:Y8"/>
    <mergeCell ref="M5:O5"/>
    <mergeCell ref="Z6:Z8"/>
    <mergeCell ref="G5:I5"/>
    <mergeCell ref="J18:L18"/>
    <mergeCell ref="B6:B8"/>
    <mergeCell ref="B9:B11"/>
    <mergeCell ref="B15:B17"/>
    <mergeCell ref="D18:F18"/>
    <mergeCell ref="D5:F5"/>
    <mergeCell ref="B12:B14"/>
    <mergeCell ref="J5:L5"/>
    <mergeCell ref="D20:F20"/>
    <mergeCell ref="G18:I18"/>
    <mergeCell ref="G20:I20"/>
    <mergeCell ref="D19:F19"/>
    <mergeCell ref="J19:L19"/>
    <mergeCell ref="J20:L20"/>
    <mergeCell ref="Z12:Z14"/>
    <mergeCell ref="Y15:Y17"/>
    <mergeCell ref="Y9:Y11"/>
    <mergeCell ref="Z15:Z17"/>
    <mergeCell ref="Y12:Y14"/>
    <mergeCell ref="G19:I19"/>
  </mergeCells>
  <printOptions/>
  <pageMargins left="0.1968503937007874" right="0.2362204724409449" top="0.7480314960629921" bottom="0.31496062992125984" header="0.9055118110236221" footer="0.5118110236220472"/>
  <pageSetup horizontalDpi="72" verticalDpi="72" orientation="landscape" paperSize="9" scale="105" r:id="rId2"/>
  <headerFooter alignWithMargins="0">
    <oddFooter>&amp;L&amp;"Space Age,Tučné"KADELDESIGN&amp;"Arial CE,Obyčejné" &amp;X®&amp;X,&amp;"Space Age,Obyčejné"&amp;8&amp;D&amp;RČESKÝ BADMINTONOVÝ SVAZ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6">
      <selection activeCell="X6" sqref="X6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73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76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69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111</v>
      </c>
      <c r="C13" s="180" t="s">
        <v>118</v>
      </c>
      <c r="D13" s="181">
        <v>21</v>
      </c>
      <c r="E13" s="182" t="s">
        <v>18</v>
      </c>
      <c r="F13" s="148">
        <v>7</v>
      </c>
      <c r="G13" s="150">
        <v>21</v>
      </c>
      <c r="H13" s="149" t="s">
        <v>18</v>
      </c>
      <c r="I13" s="148">
        <v>5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12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77" t="s">
        <v>142</v>
      </c>
    </row>
    <row r="14" spans="1:19" ht="30" customHeight="1">
      <c r="A14" s="142" t="s">
        <v>66</v>
      </c>
      <c r="B14" s="178" t="s">
        <v>112</v>
      </c>
      <c r="C14" s="180" t="s">
        <v>119</v>
      </c>
      <c r="D14" s="140">
        <v>21</v>
      </c>
      <c r="E14" s="139" t="s">
        <v>18</v>
      </c>
      <c r="F14" s="138">
        <v>7</v>
      </c>
      <c r="G14" s="140">
        <v>21</v>
      </c>
      <c r="H14" s="139" t="s">
        <v>18</v>
      </c>
      <c r="I14" s="138">
        <v>8</v>
      </c>
      <c r="J14" s="140"/>
      <c r="K14" s="139" t="s">
        <v>18</v>
      </c>
      <c r="L14" s="138"/>
      <c r="M14" s="137">
        <f t="shared" si="0"/>
        <v>42</v>
      </c>
      <c r="N14" s="136">
        <f t="shared" si="1"/>
        <v>15</v>
      </c>
      <c r="O14" s="135">
        <f t="shared" si="2"/>
        <v>2</v>
      </c>
      <c r="P14" s="134">
        <f t="shared" si="3"/>
        <v>0</v>
      </c>
      <c r="Q14" s="144">
        <f t="shared" si="4"/>
        <v>1</v>
      </c>
      <c r="R14" s="132">
        <f t="shared" si="4"/>
        <v>0</v>
      </c>
      <c r="S14" s="177" t="s">
        <v>81</v>
      </c>
    </row>
    <row r="15" spans="1:19" ht="30" customHeight="1">
      <c r="A15" s="142" t="s">
        <v>65</v>
      </c>
      <c r="B15" s="178" t="s">
        <v>113</v>
      </c>
      <c r="C15" s="180" t="s">
        <v>120</v>
      </c>
      <c r="D15" s="140">
        <v>21</v>
      </c>
      <c r="E15" s="139" t="s">
        <v>18</v>
      </c>
      <c r="F15" s="138">
        <v>7</v>
      </c>
      <c r="G15" s="140">
        <v>21</v>
      </c>
      <c r="H15" s="139" t="s">
        <v>18</v>
      </c>
      <c r="I15" s="138">
        <v>4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11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77" t="s">
        <v>142</v>
      </c>
    </row>
    <row r="16" spans="1:19" ht="30" customHeight="1">
      <c r="A16" s="142" t="s">
        <v>64</v>
      </c>
      <c r="B16" s="179" t="s">
        <v>114</v>
      </c>
      <c r="C16" s="179" t="s">
        <v>121</v>
      </c>
      <c r="D16" s="140">
        <v>21</v>
      </c>
      <c r="E16" s="139" t="s">
        <v>18</v>
      </c>
      <c r="F16" s="138">
        <v>17</v>
      </c>
      <c r="G16" s="140">
        <v>21</v>
      </c>
      <c r="H16" s="139" t="s">
        <v>18</v>
      </c>
      <c r="I16" s="138">
        <v>9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26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77" t="s">
        <v>81</v>
      </c>
    </row>
    <row r="17" spans="1:19" ht="30" customHeight="1">
      <c r="A17" s="142" t="s">
        <v>63</v>
      </c>
      <c r="B17" s="179" t="s">
        <v>115</v>
      </c>
      <c r="C17" s="179" t="s">
        <v>122</v>
      </c>
      <c r="D17" s="140">
        <v>21</v>
      </c>
      <c r="E17" s="139" t="s">
        <v>18</v>
      </c>
      <c r="F17" s="138">
        <v>11</v>
      </c>
      <c r="G17" s="140">
        <v>22</v>
      </c>
      <c r="H17" s="139" t="s">
        <v>18</v>
      </c>
      <c r="I17" s="138">
        <v>20</v>
      </c>
      <c r="J17" s="140"/>
      <c r="K17" s="139" t="s">
        <v>18</v>
      </c>
      <c r="L17" s="138"/>
      <c r="M17" s="137">
        <f t="shared" si="0"/>
        <v>43</v>
      </c>
      <c r="N17" s="136">
        <f t="shared" si="1"/>
        <v>31</v>
      </c>
      <c r="O17" s="135">
        <f t="shared" si="2"/>
        <v>2</v>
      </c>
      <c r="P17" s="134">
        <f t="shared" si="3"/>
        <v>0</v>
      </c>
      <c r="Q17" s="144">
        <f t="shared" si="4"/>
        <v>1</v>
      </c>
      <c r="R17" s="132">
        <f t="shared" si="4"/>
        <v>0</v>
      </c>
      <c r="S17" s="177" t="s">
        <v>142</v>
      </c>
    </row>
    <row r="18" spans="1:19" ht="30" customHeight="1">
      <c r="A18" s="142" t="s">
        <v>62</v>
      </c>
      <c r="B18" s="179" t="s">
        <v>116</v>
      </c>
      <c r="C18" s="179" t="s">
        <v>123</v>
      </c>
      <c r="D18" s="140">
        <v>21</v>
      </c>
      <c r="E18" s="139" t="s">
        <v>18</v>
      </c>
      <c r="F18" s="138">
        <v>8</v>
      </c>
      <c r="G18" s="140">
        <v>21</v>
      </c>
      <c r="H18" s="139" t="s">
        <v>18</v>
      </c>
      <c r="I18" s="138">
        <v>7</v>
      </c>
      <c r="J18" s="140"/>
      <c r="K18" s="139" t="s">
        <v>18</v>
      </c>
      <c r="L18" s="138"/>
      <c r="M18" s="137">
        <f t="shared" si="0"/>
        <v>42</v>
      </c>
      <c r="N18" s="136">
        <f t="shared" si="1"/>
        <v>15</v>
      </c>
      <c r="O18" s="135">
        <f t="shared" si="2"/>
        <v>2</v>
      </c>
      <c r="P18" s="134">
        <f t="shared" si="3"/>
        <v>0</v>
      </c>
      <c r="Q18" s="144">
        <f t="shared" si="4"/>
        <v>1</v>
      </c>
      <c r="R18" s="132">
        <f t="shared" si="4"/>
        <v>0</v>
      </c>
      <c r="S18" s="177" t="s">
        <v>81</v>
      </c>
    </row>
    <row r="19" spans="1:19" ht="30" customHeight="1" thickBot="1">
      <c r="A19" s="142" t="s">
        <v>61</v>
      </c>
      <c r="B19" s="179" t="s">
        <v>117</v>
      </c>
      <c r="C19" s="179" t="s">
        <v>124</v>
      </c>
      <c r="D19" s="140">
        <v>21</v>
      </c>
      <c r="E19" s="139" t="s">
        <v>18</v>
      </c>
      <c r="F19" s="138">
        <v>2</v>
      </c>
      <c r="G19" s="140">
        <v>21</v>
      </c>
      <c r="H19" s="139" t="s">
        <v>18</v>
      </c>
      <c r="I19" s="138">
        <v>5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7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77" t="s">
        <v>142</v>
      </c>
    </row>
    <row r="20" spans="1:19" ht="34.5" customHeight="1" thickBot="1">
      <c r="A20" s="130" t="s">
        <v>10</v>
      </c>
      <c r="B20" s="199" t="str">
        <f>IF(Q20&gt;R20,C8,IF(R20&gt;Q20,C9,"remíza"))</f>
        <v>Praha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295</v>
      </c>
      <c r="N20" s="126">
        <f t="shared" si="5"/>
        <v>117</v>
      </c>
      <c r="O20" s="127">
        <f t="shared" si="5"/>
        <v>14</v>
      </c>
      <c r="P20" s="128">
        <f t="shared" si="5"/>
        <v>0</v>
      </c>
      <c r="Q20" s="127">
        <f t="shared" si="5"/>
        <v>7</v>
      </c>
      <c r="R20" s="126">
        <f t="shared" si="5"/>
        <v>0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7">
      <selection activeCell="J19" sqref="J19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125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75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69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126</v>
      </c>
      <c r="C13" s="180" t="s">
        <v>133</v>
      </c>
      <c r="D13" s="150">
        <v>21</v>
      </c>
      <c r="E13" s="149" t="s">
        <v>18</v>
      </c>
      <c r="F13" s="148">
        <v>8</v>
      </c>
      <c r="G13" s="150">
        <v>21</v>
      </c>
      <c r="H13" s="149" t="s">
        <v>18</v>
      </c>
      <c r="I13" s="148">
        <v>8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16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77" t="s">
        <v>140</v>
      </c>
    </row>
    <row r="14" spans="1:19" ht="30" customHeight="1">
      <c r="A14" s="142" t="s">
        <v>66</v>
      </c>
      <c r="B14" s="178" t="s">
        <v>127</v>
      </c>
      <c r="C14" s="180" t="s">
        <v>134</v>
      </c>
      <c r="D14" s="140">
        <v>8</v>
      </c>
      <c r="E14" s="139" t="s">
        <v>18</v>
      </c>
      <c r="F14" s="138">
        <v>21</v>
      </c>
      <c r="G14" s="140">
        <v>16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24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141</v>
      </c>
    </row>
    <row r="15" spans="1:19" ht="30" customHeight="1">
      <c r="A15" s="142" t="s">
        <v>65</v>
      </c>
      <c r="B15" s="178" t="s">
        <v>128</v>
      </c>
      <c r="C15" s="180" t="s">
        <v>135</v>
      </c>
      <c r="D15" s="140">
        <v>21</v>
      </c>
      <c r="E15" s="139" t="s">
        <v>18</v>
      </c>
      <c r="F15" s="138">
        <v>16</v>
      </c>
      <c r="G15" s="140">
        <v>19</v>
      </c>
      <c r="H15" s="139" t="s">
        <v>18</v>
      </c>
      <c r="I15" s="138">
        <v>21</v>
      </c>
      <c r="J15" s="140">
        <v>21</v>
      </c>
      <c r="K15" s="139" t="s">
        <v>18</v>
      </c>
      <c r="L15" s="138">
        <v>14</v>
      </c>
      <c r="M15" s="137">
        <f t="shared" si="0"/>
        <v>61</v>
      </c>
      <c r="N15" s="136">
        <f t="shared" si="1"/>
        <v>51</v>
      </c>
      <c r="O15" s="135">
        <f t="shared" si="2"/>
        <v>2</v>
      </c>
      <c r="P15" s="134">
        <f t="shared" si="3"/>
        <v>1</v>
      </c>
      <c r="Q15" s="144">
        <f t="shared" si="4"/>
        <v>1</v>
      </c>
      <c r="R15" s="132">
        <f t="shared" si="4"/>
        <v>0</v>
      </c>
      <c r="S15" s="177" t="s">
        <v>140</v>
      </c>
    </row>
    <row r="16" spans="1:19" ht="30" customHeight="1">
      <c r="A16" s="142" t="s">
        <v>64</v>
      </c>
      <c r="B16" s="179" t="s">
        <v>129</v>
      </c>
      <c r="C16" s="179" t="s">
        <v>136</v>
      </c>
      <c r="D16" s="140">
        <v>21</v>
      </c>
      <c r="E16" s="139" t="s">
        <v>18</v>
      </c>
      <c r="F16" s="138">
        <v>15</v>
      </c>
      <c r="G16" s="140">
        <v>13</v>
      </c>
      <c r="H16" s="139" t="s">
        <v>18</v>
      </c>
      <c r="I16" s="138">
        <v>21</v>
      </c>
      <c r="J16" s="140">
        <v>21</v>
      </c>
      <c r="K16" s="139" t="s">
        <v>18</v>
      </c>
      <c r="L16" s="138">
        <v>6</v>
      </c>
      <c r="M16" s="137">
        <f t="shared" si="0"/>
        <v>55</v>
      </c>
      <c r="N16" s="136">
        <f t="shared" si="1"/>
        <v>42</v>
      </c>
      <c r="O16" s="135">
        <f t="shared" si="2"/>
        <v>2</v>
      </c>
      <c r="P16" s="134">
        <f t="shared" si="3"/>
        <v>1</v>
      </c>
      <c r="Q16" s="144">
        <f t="shared" si="4"/>
        <v>1</v>
      </c>
      <c r="R16" s="132">
        <f t="shared" si="4"/>
        <v>0</v>
      </c>
      <c r="S16" s="177" t="s">
        <v>141</v>
      </c>
    </row>
    <row r="17" spans="1:19" ht="30" customHeight="1">
      <c r="A17" s="142" t="s">
        <v>63</v>
      </c>
      <c r="B17" s="179" t="s">
        <v>130</v>
      </c>
      <c r="C17" s="179" t="s">
        <v>137</v>
      </c>
      <c r="D17" s="140">
        <v>6</v>
      </c>
      <c r="E17" s="139" t="s">
        <v>18</v>
      </c>
      <c r="F17" s="138">
        <v>21</v>
      </c>
      <c r="G17" s="140">
        <v>10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16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140</v>
      </c>
    </row>
    <row r="18" spans="1:19" ht="30" customHeight="1">
      <c r="A18" s="142" t="s">
        <v>62</v>
      </c>
      <c r="B18" s="179" t="s">
        <v>131</v>
      </c>
      <c r="C18" s="179" t="s">
        <v>138</v>
      </c>
      <c r="D18" s="140">
        <v>8</v>
      </c>
      <c r="E18" s="139" t="s">
        <v>18</v>
      </c>
      <c r="F18" s="138">
        <v>21</v>
      </c>
      <c r="G18" s="140">
        <v>9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17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141</v>
      </c>
    </row>
    <row r="19" spans="1:19" ht="30" customHeight="1" thickBot="1">
      <c r="A19" s="142" t="s">
        <v>61</v>
      </c>
      <c r="B19" s="179" t="s">
        <v>132</v>
      </c>
      <c r="C19" s="179" t="s">
        <v>139</v>
      </c>
      <c r="D19" s="140">
        <v>6</v>
      </c>
      <c r="E19" s="139" t="s">
        <v>18</v>
      </c>
      <c r="F19" s="138">
        <v>21</v>
      </c>
      <c r="G19" s="140">
        <v>7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13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77" t="s">
        <v>140</v>
      </c>
    </row>
    <row r="20" spans="1:19" ht="34.5" customHeight="1" thickBot="1">
      <c r="A20" s="130" t="s">
        <v>10</v>
      </c>
      <c r="B20" s="199" t="str">
        <f>IF(Q20&gt;R20,C8,IF(R20&gt;Q20,C9,"remíza"))</f>
        <v>Olomoucký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228</v>
      </c>
      <c r="N20" s="126">
        <f t="shared" si="5"/>
        <v>277</v>
      </c>
      <c r="O20" s="127">
        <f t="shared" si="5"/>
        <v>6</v>
      </c>
      <c r="P20" s="128">
        <f t="shared" si="5"/>
        <v>10</v>
      </c>
      <c r="Q20" s="127">
        <f t="shared" si="5"/>
        <v>3</v>
      </c>
      <c r="R20" s="126">
        <f t="shared" si="5"/>
        <v>4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106" zoomScaleNormal="106" zoomScalePageLayoutView="0" workbookViewId="0" topLeftCell="A8">
      <selection activeCell="B20" sqref="B20:L2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73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75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69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156</v>
      </c>
      <c r="C13" s="180" t="s">
        <v>159</v>
      </c>
      <c r="D13" s="150">
        <v>21</v>
      </c>
      <c r="E13" s="149" t="s">
        <v>18</v>
      </c>
      <c r="F13" s="148">
        <v>18</v>
      </c>
      <c r="G13" s="150">
        <v>16</v>
      </c>
      <c r="H13" s="149" t="s">
        <v>18</v>
      </c>
      <c r="I13" s="148">
        <v>21</v>
      </c>
      <c r="J13" s="150">
        <v>21</v>
      </c>
      <c r="K13" s="149" t="s">
        <v>18</v>
      </c>
      <c r="L13" s="148">
        <v>16</v>
      </c>
      <c r="M13" s="137">
        <f aca="true" t="shared" si="0" ref="M13:M19">D13+G13+J13</f>
        <v>58</v>
      </c>
      <c r="N13" s="136">
        <f aca="true" t="shared" si="1" ref="N13:N19">F13+I13+L13</f>
        <v>55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1</v>
      </c>
      <c r="Q13" s="147">
        <f aca="true" t="shared" si="4" ref="Q13:R19">IF(O13=2,1,0)</f>
        <v>1</v>
      </c>
      <c r="R13" s="132">
        <f t="shared" si="4"/>
        <v>0</v>
      </c>
      <c r="S13" s="177" t="s">
        <v>142</v>
      </c>
    </row>
    <row r="14" spans="1:19" ht="30" customHeight="1">
      <c r="A14" s="142" t="s">
        <v>66</v>
      </c>
      <c r="B14" s="178" t="s">
        <v>112</v>
      </c>
      <c r="C14" s="180" t="s">
        <v>134</v>
      </c>
      <c r="D14" s="140">
        <v>15</v>
      </c>
      <c r="E14" s="139" t="s">
        <v>18</v>
      </c>
      <c r="F14" s="138">
        <v>21</v>
      </c>
      <c r="G14" s="140">
        <v>20</v>
      </c>
      <c r="H14" s="139" t="s">
        <v>18</v>
      </c>
      <c r="I14" s="138">
        <v>22</v>
      </c>
      <c r="J14" s="140"/>
      <c r="K14" s="139" t="s">
        <v>18</v>
      </c>
      <c r="L14" s="138"/>
      <c r="M14" s="137">
        <f t="shared" si="0"/>
        <v>35</v>
      </c>
      <c r="N14" s="136">
        <f t="shared" si="1"/>
        <v>43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141</v>
      </c>
    </row>
    <row r="15" spans="1:19" ht="30" customHeight="1">
      <c r="A15" s="142" t="s">
        <v>65</v>
      </c>
      <c r="B15" s="178" t="s">
        <v>157</v>
      </c>
      <c r="C15" s="180" t="s">
        <v>160</v>
      </c>
      <c r="D15" s="140">
        <v>21</v>
      </c>
      <c r="E15" s="139" t="s">
        <v>18</v>
      </c>
      <c r="F15" s="138">
        <v>15</v>
      </c>
      <c r="G15" s="140">
        <v>21</v>
      </c>
      <c r="H15" s="139" t="s">
        <v>18</v>
      </c>
      <c r="I15" s="138">
        <v>13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28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77" t="s">
        <v>142</v>
      </c>
    </row>
    <row r="16" spans="1:19" ht="30" customHeight="1">
      <c r="A16" s="142" t="s">
        <v>64</v>
      </c>
      <c r="B16" s="179" t="s">
        <v>114</v>
      </c>
      <c r="C16" s="179" t="s">
        <v>136</v>
      </c>
      <c r="D16" s="140">
        <v>15</v>
      </c>
      <c r="E16" s="139" t="s">
        <v>18</v>
      </c>
      <c r="F16" s="138">
        <v>21</v>
      </c>
      <c r="G16" s="140">
        <v>8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23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77" t="s">
        <v>141</v>
      </c>
    </row>
    <row r="17" spans="1:19" ht="30" customHeight="1">
      <c r="A17" s="142" t="s">
        <v>63</v>
      </c>
      <c r="B17" s="179" t="s">
        <v>115</v>
      </c>
      <c r="C17" s="179" t="s">
        <v>163</v>
      </c>
      <c r="D17" s="140">
        <v>21</v>
      </c>
      <c r="E17" s="139" t="s">
        <v>18</v>
      </c>
      <c r="F17" s="138">
        <v>7</v>
      </c>
      <c r="G17" s="140">
        <v>21</v>
      </c>
      <c r="H17" s="139" t="s">
        <v>18</v>
      </c>
      <c r="I17" s="138">
        <v>4</v>
      </c>
      <c r="J17" s="140"/>
      <c r="K17" s="139" t="s">
        <v>18</v>
      </c>
      <c r="L17" s="138"/>
      <c r="M17" s="137">
        <f t="shared" si="0"/>
        <v>42</v>
      </c>
      <c r="N17" s="136">
        <f t="shared" si="1"/>
        <v>11</v>
      </c>
      <c r="O17" s="135">
        <f t="shared" si="2"/>
        <v>2</v>
      </c>
      <c r="P17" s="134">
        <f t="shared" si="3"/>
        <v>0</v>
      </c>
      <c r="Q17" s="144">
        <f t="shared" si="4"/>
        <v>1</v>
      </c>
      <c r="R17" s="132">
        <f t="shared" si="4"/>
        <v>0</v>
      </c>
      <c r="S17" s="177" t="s">
        <v>142</v>
      </c>
    </row>
    <row r="18" spans="1:19" ht="30" customHeight="1">
      <c r="A18" s="142" t="s">
        <v>62</v>
      </c>
      <c r="B18" s="179" t="s">
        <v>177</v>
      </c>
      <c r="C18" s="179" t="s">
        <v>161</v>
      </c>
      <c r="D18" s="140">
        <v>21</v>
      </c>
      <c r="E18" s="139" t="s">
        <v>18</v>
      </c>
      <c r="F18" s="138">
        <v>16</v>
      </c>
      <c r="G18" s="140">
        <v>21</v>
      </c>
      <c r="H18" s="139" t="s">
        <v>18</v>
      </c>
      <c r="I18" s="138">
        <v>12</v>
      </c>
      <c r="J18" s="140"/>
      <c r="K18" s="139" t="s">
        <v>18</v>
      </c>
      <c r="L18" s="138"/>
      <c r="M18" s="137">
        <f t="shared" si="0"/>
        <v>42</v>
      </c>
      <c r="N18" s="136">
        <f t="shared" si="1"/>
        <v>28</v>
      </c>
      <c r="O18" s="135">
        <f t="shared" si="2"/>
        <v>2</v>
      </c>
      <c r="P18" s="134">
        <f t="shared" si="3"/>
        <v>0</v>
      </c>
      <c r="Q18" s="144">
        <f t="shared" si="4"/>
        <v>1</v>
      </c>
      <c r="R18" s="132">
        <f t="shared" si="4"/>
        <v>0</v>
      </c>
      <c r="S18" s="177" t="s">
        <v>141</v>
      </c>
    </row>
    <row r="19" spans="1:19" ht="30" customHeight="1" thickBot="1">
      <c r="A19" s="142" t="s">
        <v>61</v>
      </c>
      <c r="B19" s="179" t="s">
        <v>117</v>
      </c>
      <c r="C19" s="179" t="s">
        <v>162</v>
      </c>
      <c r="D19" s="140">
        <v>21</v>
      </c>
      <c r="E19" s="139" t="s">
        <v>18</v>
      </c>
      <c r="F19" s="138">
        <v>12</v>
      </c>
      <c r="G19" s="140">
        <v>17</v>
      </c>
      <c r="H19" s="139" t="s">
        <v>18</v>
      </c>
      <c r="I19" s="138">
        <v>21</v>
      </c>
      <c r="J19" s="140">
        <v>21</v>
      </c>
      <c r="K19" s="139" t="s">
        <v>18</v>
      </c>
      <c r="L19" s="138">
        <v>19</v>
      </c>
      <c r="M19" s="137">
        <f t="shared" si="0"/>
        <v>59</v>
      </c>
      <c r="N19" s="136">
        <f t="shared" si="1"/>
        <v>52</v>
      </c>
      <c r="O19" s="135">
        <f t="shared" si="2"/>
        <v>2</v>
      </c>
      <c r="P19" s="134">
        <f t="shared" si="3"/>
        <v>1</v>
      </c>
      <c r="Q19" s="133">
        <f t="shared" si="4"/>
        <v>1</v>
      </c>
      <c r="R19" s="132">
        <f t="shared" si="4"/>
        <v>0</v>
      </c>
      <c r="S19" s="177" t="s">
        <v>142</v>
      </c>
    </row>
    <row r="20" spans="1:19" ht="34.5" customHeight="1" thickBot="1">
      <c r="A20" s="130" t="s">
        <v>10</v>
      </c>
      <c r="B20" s="199" t="str">
        <f>IF(Q20&gt;R20,C8,IF(R20&gt;Q20,C9,"remíza"))</f>
        <v>Praha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301</v>
      </c>
      <c r="N20" s="126">
        <f t="shared" si="5"/>
        <v>259</v>
      </c>
      <c r="O20" s="127">
        <f t="shared" si="5"/>
        <v>10</v>
      </c>
      <c r="P20" s="128">
        <f t="shared" si="5"/>
        <v>6</v>
      </c>
      <c r="Q20" s="127">
        <f t="shared" si="5"/>
        <v>5</v>
      </c>
      <c r="R20" s="126">
        <f t="shared" si="5"/>
        <v>2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7">
      <selection activeCell="J19" sqref="J19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76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125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69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152</v>
      </c>
      <c r="C13" s="180" t="s">
        <v>144</v>
      </c>
      <c r="D13" s="150">
        <v>21</v>
      </c>
      <c r="E13" s="149" t="s">
        <v>18</v>
      </c>
      <c r="F13" s="148">
        <v>16</v>
      </c>
      <c r="G13" s="150">
        <v>21</v>
      </c>
      <c r="H13" s="149" t="s">
        <v>18</v>
      </c>
      <c r="I13" s="148">
        <v>13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29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77" t="s">
        <v>81</v>
      </c>
    </row>
    <row r="14" spans="1:19" ht="30" customHeight="1">
      <c r="A14" s="142" t="s">
        <v>66</v>
      </c>
      <c r="B14" s="178" t="s">
        <v>119</v>
      </c>
      <c r="C14" s="180" t="s">
        <v>145</v>
      </c>
      <c r="D14" s="140">
        <v>21</v>
      </c>
      <c r="E14" s="139" t="s">
        <v>18</v>
      </c>
      <c r="F14" s="138">
        <v>23</v>
      </c>
      <c r="G14" s="140">
        <v>14</v>
      </c>
      <c r="H14" s="171" t="s">
        <v>18</v>
      </c>
      <c r="I14" s="138">
        <v>21</v>
      </c>
      <c r="J14" s="140"/>
      <c r="K14" s="139" t="s">
        <v>18</v>
      </c>
      <c r="L14" s="138"/>
      <c r="M14" s="137">
        <f t="shared" si="0"/>
        <v>35</v>
      </c>
      <c r="N14" s="136">
        <f t="shared" si="1"/>
        <v>44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140</v>
      </c>
    </row>
    <row r="15" spans="1:19" ht="30" customHeight="1">
      <c r="A15" s="142" t="s">
        <v>65</v>
      </c>
      <c r="B15" s="178" t="s">
        <v>153</v>
      </c>
      <c r="C15" s="180" t="s">
        <v>128</v>
      </c>
      <c r="D15" s="140">
        <v>7</v>
      </c>
      <c r="E15" s="139" t="s">
        <v>18</v>
      </c>
      <c r="F15" s="138">
        <v>21</v>
      </c>
      <c r="G15" s="140">
        <v>12</v>
      </c>
      <c r="H15" s="139" t="s">
        <v>18</v>
      </c>
      <c r="I15" s="138">
        <v>21</v>
      </c>
      <c r="J15" s="140"/>
      <c r="K15" s="139" t="s">
        <v>18</v>
      </c>
      <c r="L15" s="138"/>
      <c r="M15" s="137">
        <f t="shared" si="0"/>
        <v>19</v>
      </c>
      <c r="N15" s="136">
        <f t="shared" si="1"/>
        <v>42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77" t="s">
        <v>81</v>
      </c>
    </row>
    <row r="16" spans="1:19" ht="30" customHeight="1">
      <c r="A16" s="142" t="s">
        <v>64</v>
      </c>
      <c r="B16" s="179" t="s">
        <v>121</v>
      </c>
      <c r="C16" s="179" t="s">
        <v>129</v>
      </c>
      <c r="D16" s="140">
        <v>4</v>
      </c>
      <c r="E16" s="139" t="s">
        <v>18</v>
      </c>
      <c r="F16" s="138">
        <v>21</v>
      </c>
      <c r="G16" s="140">
        <v>5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9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77" t="s">
        <v>140</v>
      </c>
    </row>
    <row r="17" spans="1:19" ht="30" customHeight="1">
      <c r="A17" s="142" t="s">
        <v>63</v>
      </c>
      <c r="B17" s="179" t="s">
        <v>122</v>
      </c>
      <c r="C17" s="179" t="s">
        <v>130</v>
      </c>
      <c r="D17" s="140">
        <v>21</v>
      </c>
      <c r="E17" s="139" t="s">
        <v>18</v>
      </c>
      <c r="F17" s="138">
        <v>15</v>
      </c>
      <c r="G17" s="140">
        <v>11</v>
      </c>
      <c r="H17" s="139" t="s">
        <v>18</v>
      </c>
      <c r="I17" s="138">
        <v>21</v>
      </c>
      <c r="J17" s="140">
        <v>14</v>
      </c>
      <c r="K17" s="139" t="s">
        <v>18</v>
      </c>
      <c r="L17" s="138">
        <v>21</v>
      </c>
      <c r="M17" s="137">
        <f t="shared" si="0"/>
        <v>46</v>
      </c>
      <c r="N17" s="136">
        <f t="shared" si="1"/>
        <v>57</v>
      </c>
      <c r="O17" s="135">
        <f t="shared" si="2"/>
        <v>1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81</v>
      </c>
    </row>
    <row r="18" spans="1:19" ht="30" customHeight="1">
      <c r="A18" s="142" t="s">
        <v>62</v>
      </c>
      <c r="B18" s="179" t="s">
        <v>154</v>
      </c>
      <c r="C18" s="179" t="s">
        <v>146</v>
      </c>
      <c r="D18" s="140">
        <v>5</v>
      </c>
      <c r="E18" s="139" t="s">
        <v>18</v>
      </c>
      <c r="F18" s="138">
        <v>21</v>
      </c>
      <c r="G18" s="140">
        <v>6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11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140</v>
      </c>
    </row>
    <row r="19" spans="1:19" ht="30" customHeight="1" thickBot="1">
      <c r="A19" s="142" t="s">
        <v>61</v>
      </c>
      <c r="B19" s="179" t="s">
        <v>124</v>
      </c>
      <c r="C19" s="179" t="s">
        <v>147</v>
      </c>
      <c r="D19" s="140">
        <v>8</v>
      </c>
      <c r="E19" s="139" t="s">
        <v>18</v>
      </c>
      <c r="F19" s="138">
        <v>21</v>
      </c>
      <c r="G19" s="140">
        <v>5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13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77" t="s">
        <v>81</v>
      </c>
    </row>
    <row r="20" spans="1:19" ht="34.5" customHeight="1" thickBot="1">
      <c r="A20" s="130" t="s">
        <v>10</v>
      </c>
      <c r="B20" s="199" t="str">
        <f>IF(Q20&gt;R20,C8,IF(R20&gt;Q20,C9,"remíza"))</f>
        <v>Středočeský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175</v>
      </c>
      <c r="N20" s="126">
        <f t="shared" si="5"/>
        <v>298</v>
      </c>
      <c r="O20" s="127">
        <f t="shared" si="5"/>
        <v>3</v>
      </c>
      <c r="P20" s="128">
        <f t="shared" si="5"/>
        <v>12</v>
      </c>
      <c r="Q20" s="127">
        <f t="shared" si="5"/>
        <v>1</v>
      </c>
      <c r="R20" s="126">
        <f t="shared" si="5"/>
        <v>6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7">
      <selection activeCell="B20" sqref="B20:L2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125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73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69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144</v>
      </c>
      <c r="C13" s="180" t="s">
        <v>156</v>
      </c>
      <c r="D13" s="150">
        <v>11</v>
      </c>
      <c r="E13" s="149" t="s">
        <v>18</v>
      </c>
      <c r="F13" s="148">
        <v>21</v>
      </c>
      <c r="G13" s="150">
        <v>7</v>
      </c>
      <c r="H13" s="149" t="s">
        <v>18</v>
      </c>
      <c r="I13" s="148">
        <v>21</v>
      </c>
      <c r="J13" s="150"/>
      <c r="K13" s="149" t="s">
        <v>18</v>
      </c>
      <c r="L13" s="148"/>
      <c r="M13" s="137">
        <f aca="true" t="shared" si="0" ref="M13:M19">D13+G13+J13</f>
        <v>18</v>
      </c>
      <c r="N13" s="136">
        <f aca="true" t="shared" si="1" ref="N13:N19">F13+I13+L13</f>
        <v>42</v>
      </c>
      <c r="O13" s="135">
        <f aca="true" t="shared" si="2" ref="O13:O19">IF(D13&gt;F13,1,0)+IF(G13&gt;I13,1,0)+IF(J13&gt;L13,1,0)</f>
        <v>0</v>
      </c>
      <c r="P13" s="134">
        <f aca="true" t="shared" si="3" ref="P13:P19">IF(D13&lt;F13,1,0)+IF(G13&lt;I13,1,0)+IF(J13&lt;L13,1,0)</f>
        <v>2</v>
      </c>
      <c r="Q13" s="147">
        <f aca="true" t="shared" si="4" ref="Q13:R19">IF(O13=2,1,0)</f>
        <v>0</v>
      </c>
      <c r="R13" s="132">
        <f t="shared" si="4"/>
        <v>1</v>
      </c>
      <c r="S13" s="177" t="s">
        <v>140</v>
      </c>
    </row>
    <row r="14" spans="1:19" ht="30" customHeight="1">
      <c r="A14" s="142" t="s">
        <v>66</v>
      </c>
      <c r="B14" s="178" t="s">
        <v>145</v>
      </c>
      <c r="C14" s="180" t="s">
        <v>113</v>
      </c>
      <c r="D14" s="140">
        <v>11</v>
      </c>
      <c r="E14" s="139" t="s">
        <v>18</v>
      </c>
      <c r="F14" s="138">
        <v>21</v>
      </c>
      <c r="G14" s="140">
        <v>21</v>
      </c>
      <c r="H14" s="139" t="s">
        <v>18</v>
      </c>
      <c r="I14" s="138">
        <v>18</v>
      </c>
      <c r="J14" s="140">
        <v>24</v>
      </c>
      <c r="K14" s="139" t="s">
        <v>18</v>
      </c>
      <c r="L14" s="138">
        <v>26</v>
      </c>
      <c r="M14" s="137">
        <f t="shared" si="0"/>
        <v>56</v>
      </c>
      <c r="N14" s="136">
        <f t="shared" si="1"/>
        <v>65</v>
      </c>
      <c r="O14" s="135">
        <f t="shared" si="2"/>
        <v>1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142</v>
      </c>
    </row>
    <row r="15" spans="1:19" ht="30" customHeight="1">
      <c r="A15" s="142" t="s">
        <v>65</v>
      </c>
      <c r="B15" s="178" t="s">
        <v>128</v>
      </c>
      <c r="C15" s="180" t="s">
        <v>157</v>
      </c>
      <c r="D15" s="140">
        <v>8</v>
      </c>
      <c r="E15" s="139" t="s">
        <v>18</v>
      </c>
      <c r="F15" s="138">
        <v>21</v>
      </c>
      <c r="G15" s="140">
        <v>10</v>
      </c>
      <c r="H15" s="139" t="s">
        <v>18</v>
      </c>
      <c r="I15" s="138">
        <v>21</v>
      </c>
      <c r="J15" s="140"/>
      <c r="K15" s="139" t="s">
        <v>18</v>
      </c>
      <c r="L15" s="138"/>
      <c r="M15" s="137">
        <f t="shared" si="0"/>
        <v>18</v>
      </c>
      <c r="N15" s="136">
        <f t="shared" si="1"/>
        <v>42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77" t="s">
        <v>140</v>
      </c>
    </row>
    <row r="16" spans="1:19" ht="30" customHeight="1">
      <c r="A16" s="142" t="s">
        <v>64</v>
      </c>
      <c r="B16" s="179" t="s">
        <v>129</v>
      </c>
      <c r="C16" s="179" t="s">
        <v>115</v>
      </c>
      <c r="D16" s="140">
        <v>21</v>
      </c>
      <c r="E16" s="139" t="s">
        <v>18</v>
      </c>
      <c r="F16" s="138">
        <v>13</v>
      </c>
      <c r="G16" s="140">
        <v>21</v>
      </c>
      <c r="H16" s="139" t="s">
        <v>18</v>
      </c>
      <c r="I16" s="138">
        <v>5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18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77" t="s">
        <v>142</v>
      </c>
    </row>
    <row r="17" spans="1:19" ht="30" customHeight="1">
      <c r="A17" s="142" t="s">
        <v>63</v>
      </c>
      <c r="B17" s="179" t="s">
        <v>178</v>
      </c>
      <c r="C17" s="179" t="s">
        <v>181</v>
      </c>
      <c r="D17" s="140">
        <v>13</v>
      </c>
      <c r="E17" s="139" t="s">
        <v>18</v>
      </c>
      <c r="F17" s="138">
        <v>21</v>
      </c>
      <c r="G17" s="140">
        <v>7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20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140</v>
      </c>
    </row>
    <row r="18" spans="1:19" ht="30" customHeight="1">
      <c r="A18" s="142" t="s">
        <v>62</v>
      </c>
      <c r="B18" s="179" t="s">
        <v>179</v>
      </c>
      <c r="C18" s="179" t="s">
        <v>182</v>
      </c>
      <c r="D18" s="140">
        <v>10</v>
      </c>
      <c r="E18" s="139" t="s">
        <v>18</v>
      </c>
      <c r="F18" s="138">
        <v>21</v>
      </c>
      <c r="G18" s="140">
        <v>13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23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142</v>
      </c>
    </row>
    <row r="19" spans="1:19" ht="30" customHeight="1" thickBot="1">
      <c r="A19" s="142" t="s">
        <v>61</v>
      </c>
      <c r="B19" s="179" t="s">
        <v>180</v>
      </c>
      <c r="C19" s="179" t="s">
        <v>183</v>
      </c>
      <c r="D19" s="140">
        <v>21</v>
      </c>
      <c r="E19" s="139" t="s">
        <v>18</v>
      </c>
      <c r="F19" s="138">
        <v>18</v>
      </c>
      <c r="G19" s="140">
        <v>23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44</v>
      </c>
      <c r="N19" s="136">
        <f t="shared" si="1"/>
        <v>39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77" t="s">
        <v>140</v>
      </c>
    </row>
    <row r="20" spans="1:19" ht="34.5" customHeight="1" thickBot="1">
      <c r="A20" s="130" t="s">
        <v>10</v>
      </c>
      <c r="B20" s="199" t="str">
        <f>IF(Q20&gt;R20,C8,IF(R20&gt;Q20,C9,"remíza"))</f>
        <v>Praha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221</v>
      </c>
      <c r="N20" s="126">
        <f t="shared" si="5"/>
        <v>290</v>
      </c>
      <c r="O20" s="127">
        <f t="shared" si="5"/>
        <v>5</v>
      </c>
      <c r="P20" s="128">
        <f t="shared" si="5"/>
        <v>10</v>
      </c>
      <c r="Q20" s="127">
        <f t="shared" si="5"/>
        <v>2</v>
      </c>
      <c r="R20" s="126">
        <f t="shared" si="5"/>
        <v>5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106" zoomScaleNormal="106" zoomScalePageLayoutView="0" workbookViewId="0" topLeftCell="A8">
      <selection activeCell="I18" sqref="I18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75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76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69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159</v>
      </c>
      <c r="C13" s="180" t="s">
        <v>184</v>
      </c>
      <c r="D13" s="150">
        <v>21</v>
      </c>
      <c r="E13" s="149" t="s">
        <v>18</v>
      </c>
      <c r="F13" s="148">
        <v>4</v>
      </c>
      <c r="G13" s="150">
        <v>21</v>
      </c>
      <c r="H13" s="149" t="s">
        <v>18</v>
      </c>
      <c r="I13" s="148">
        <v>7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11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77" t="s">
        <v>141</v>
      </c>
    </row>
    <row r="14" spans="1:19" ht="30" customHeight="1">
      <c r="A14" s="142" t="s">
        <v>66</v>
      </c>
      <c r="B14" s="178" t="s">
        <v>134</v>
      </c>
      <c r="C14" s="180" t="s">
        <v>119</v>
      </c>
      <c r="D14" s="140">
        <v>21</v>
      </c>
      <c r="E14" s="139" t="s">
        <v>18</v>
      </c>
      <c r="F14" s="138">
        <v>5</v>
      </c>
      <c r="G14" s="140">
        <v>21</v>
      </c>
      <c r="H14" s="139" t="s">
        <v>18</v>
      </c>
      <c r="I14" s="138">
        <v>14</v>
      </c>
      <c r="J14" s="140"/>
      <c r="K14" s="139" t="s">
        <v>18</v>
      </c>
      <c r="L14" s="138"/>
      <c r="M14" s="137">
        <f t="shared" si="0"/>
        <v>42</v>
      </c>
      <c r="N14" s="136">
        <f t="shared" si="1"/>
        <v>19</v>
      </c>
      <c r="O14" s="135">
        <f t="shared" si="2"/>
        <v>2</v>
      </c>
      <c r="P14" s="134">
        <f t="shared" si="3"/>
        <v>0</v>
      </c>
      <c r="Q14" s="144">
        <f t="shared" si="4"/>
        <v>1</v>
      </c>
      <c r="R14" s="132">
        <f t="shared" si="4"/>
        <v>0</v>
      </c>
      <c r="S14" s="177" t="s">
        <v>81</v>
      </c>
    </row>
    <row r="15" spans="1:19" ht="30" customHeight="1">
      <c r="A15" s="142" t="s">
        <v>65</v>
      </c>
      <c r="B15" s="178" t="s">
        <v>160</v>
      </c>
      <c r="C15" s="180" t="s">
        <v>120</v>
      </c>
      <c r="D15" s="140">
        <v>21</v>
      </c>
      <c r="E15" s="139" t="s">
        <v>18</v>
      </c>
      <c r="F15" s="138">
        <v>8</v>
      </c>
      <c r="G15" s="140">
        <v>21</v>
      </c>
      <c r="H15" s="139" t="s">
        <v>18</v>
      </c>
      <c r="I15" s="138">
        <v>8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16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77" t="s">
        <v>141</v>
      </c>
    </row>
    <row r="16" spans="1:19" ht="30" customHeight="1">
      <c r="A16" s="142" t="s">
        <v>64</v>
      </c>
      <c r="B16" s="179" t="s">
        <v>136</v>
      </c>
      <c r="C16" s="179" t="s">
        <v>121</v>
      </c>
      <c r="D16" s="140">
        <v>21</v>
      </c>
      <c r="E16" s="139" t="s">
        <v>18</v>
      </c>
      <c r="F16" s="138">
        <v>9</v>
      </c>
      <c r="G16" s="140">
        <v>21</v>
      </c>
      <c r="H16" s="139" t="s">
        <v>18</v>
      </c>
      <c r="I16" s="138">
        <v>8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17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77" t="s">
        <v>81</v>
      </c>
    </row>
    <row r="17" spans="1:19" ht="30" customHeight="1">
      <c r="A17" s="142" t="s">
        <v>63</v>
      </c>
      <c r="B17" s="179" t="s">
        <v>163</v>
      </c>
      <c r="C17" s="179" t="s">
        <v>185</v>
      </c>
      <c r="D17" s="140">
        <v>13</v>
      </c>
      <c r="E17" s="139" t="s">
        <v>18</v>
      </c>
      <c r="F17" s="138">
        <v>21</v>
      </c>
      <c r="G17" s="140">
        <v>15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28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141</v>
      </c>
    </row>
    <row r="18" spans="1:19" ht="30" customHeight="1">
      <c r="A18" s="142" t="s">
        <v>62</v>
      </c>
      <c r="B18" s="179" t="s">
        <v>161</v>
      </c>
      <c r="C18" s="179" t="s">
        <v>154</v>
      </c>
      <c r="D18" s="140">
        <v>21</v>
      </c>
      <c r="E18" s="139" t="s">
        <v>18</v>
      </c>
      <c r="F18" s="138">
        <v>7</v>
      </c>
      <c r="G18" s="140">
        <v>21</v>
      </c>
      <c r="H18" s="139" t="s">
        <v>18</v>
      </c>
      <c r="I18" s="138">
        <v>16</v>
      </c>
      <c r="J18" s="140"/>
      <c r="K18" s="139" t="s">
        <v>18</v>
      </c>
      <c r="L18" s="138"/>
      <c r="M18" s="137">
        <f t="shared" si="0"/>
        <v>42</v>
      </c>
      <c r="N18" s="136">
        <f t="shared" si="1"/>
        <v>23</v>
      </c>
      <c r="O18" s="135">
        <f t="shared" si="2"/>
        <v>2</v>
      </c>
      <c r="P18" s="134">
        <f t="shared" si="3"/>
        <v>0</v>
      </c>
      <c r="Q18" s="144">
        <f t="shared" si="4"/>
        <v>1</v>
      </c>
      <c r="R18" s="132">
        <f t="shared" si="4"/>
        <v>0</v>
      </c>
      <c r="S18" s="177" t="s">
        <v>81</v>
      </c>
    </row>
    <row r="19" spans="1:19" ht="30" customHeight="1" thickBot="1">
      <c r="A19" s="142" t="s">
        <v>61</v>
      </c>
      <c r="B19" s="179" t="s">
        <v>139</v>
      </c>
      <c r="C19" s="179" t="s">
        <v>186</v>
      </c>
      <c r="D19" s="140">
        <v>21</v>
      </c>
      <c r="E19" s="139" t="s">
        <v>18</v>
      </c>
      <c r="F19" s="138">
        <v>8</v>
      </c>
      <c r="G19" s="140">
        <v>21</v>
      </c>
      <c r="H19" s="139" t="s">
        <v>18</v>
      </c>
      <c r="I19" s="138">
        <v>10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18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77" t="s">
        <v>141</v>
      </c>
    </row>
    <row r="20" spans="1:19" ht="34.5" customHeight="1" thickBot="1">
      <c r="A20" s="130" t="s">
        <v>10</v>
      </c>
      <c r="B20" s="199" t="str">
        <f>IF(Q20&gt;R20,C8,IF(R20&gt;Q20,C9,"remíza"))</f>
        <v>Olomoucký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280</v>
      </c>
      <c r="N20" s="126">
        <f t="shared" si="5"/>
        <v>146</v>
      </c>
      <c r="O20" s="127">
        <f t="shared" si="5"/>
        <v>12</v>
      </c>
      <c r="P20" s="128">
        <f t="shared" si="5"/>
        <v>2</v>
      </c>
      <c r="Q20" s="127">
        <f t="shared" si="5"/>
        <v>6</v>
      </c>
      <c r="R20" s="126">
        <f t="shared" si="5"/>
        <v>1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7"/>
  <sheetViews>
    <sheetView zoomScalePageLayoutView="0" workbookViewId="0" topLeftCell="A3">
      <selection activeCell="Z15" sqref="Z15:Z17"/>
    </sheetView>
  </sheetViews>
  <sheetFormatPr defaultColWidth="8.875" defaultRowHeight="12.75"/>
  <cols>
    <col min="1" max="1" width="2.75390625" style="0" customWidth="1"/>
    <col min="2" max="2" width="4.00390625" style="17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3" width="4.75390625" style="0" customWidth="1"/>
    <col min="14" max="14" width="1.75390625" style="0" customWidth="1"/>
    <col min="15" max="15" width="4.75390625" style="0" customWidth="1"/>
    <col min="16" max="16" width="5.75390625" style="0" customWidth="1"/>
    <col min="17" max="17" width="1.75390625" style="0" customWidth="1"/>
    <col min="18" max="18" width="5.7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6" width="8.875" style="0" customWidth="1"/>
    <col min="27" max="27" width="2.75390625" style="0" customWidth="1"/>
  </cols>
  <sheetData>
    <row r="1" ht="8.25" customHeight="1"/>
    <row r="2" spans="2:26" ht="36.75" customHeight="1">
      <c r="B2" s="115" t="s">
        <v>53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8" ht="23.25">
      <c r="A3" s="3"/>
      <c r="B3" s="101" t="s">
        <v>54</v>
      </c>
      <c r="C3" s="101"/>
      <c r="D3" s="18"/>
      <c r="E3" s="18"/>
      <c r="F3" s="17"/>
      <c r="G3" s="17"/>
      <c r="H3" s="17"/>
      <c r="I3" s="18"/>
      <c r="J3" s="18"/>
      <c r="K3" s="1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3"/>
      <c r="AB3" s="3"/>
    </row>
    <row r="4" spans="1:28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6" s="17" customFormat="1" ht="30" customHeight="1" thickBot="1" thickTop="1">
      <c r="B5" s="19"/>
      <c r="C5" s="20" t="s">
        <v>40</v>
      </c>
      <c r="D5" s="237">
        <v>1</v>
      </c>
      <c r="E5" s="228"/>
      <c r="F5" s="229"/>
      <c r="G5" s="227">
        <v>2</v>
      </c>
      <c r="H5" s="228"/>
      <c r="I5" s="229"/>
      <c r="J5" s="227">
        <v>3</v>
      </c>
      <c r="K5" s="228"/>
      <c r="L5" s="229"/>
      <c r="M5" s="227">
        <v>4</v>
      </c>
      <c r="N5" s="228"/>
      <c r="O5" s="228"/>
      <c r="P5" s="245" t="s">
        <v>29</v>
      </c>
      <c r="Q5" s="242"/>
      <c r="R5" s="243"/>
      <c r="S5" s="242" t="s">
        <v>27</v>
      </c>
      <c r="T5" s="242"/>
      <c r="U5" s="243"/>
      <c r="V5" s="244" t="s">
        <v>28</v>
      </c>
      <c r="W5" s="242"/>
      <c r="X5" s="243"/>
      <c r="Y5" s="21" t="s">
        <v>19</v>
      </c>
      <c r="Z5" s="22" t="s">
        <v>20</v>
      </c>
    </row>
    <row r="6" spans="1:28" ht="19.5" customHeight="1">
      <c r="A6" s="3"/>
      <c r="B6" s="233">
        <v>1</v>
      </c>
      <c r="C6" s="23"/>
      <c r="D6" s="79"/>
      <c r="E6" s="80"/>
      <c r="F6" s="81"/>
      <c r="G6" s="70">
        <f>'B(3) 2-1'!R20</f>
        <v>5</v>
      </c>
      <c r="H6" s="71" t="s">
        <v>18</v>
      </c>
      <c r="I6" s="34">
        <f>'B(3) 2-1'!Q20</f>
        <v>2</v>
      </c>
      <c r="J6" s="70">
        <f>'B(2) 1-3'!Q20</f>
        <v>5</v>
      </c>
      <c r="K6" s="71" t="s">
        <v>18</v>
      </c>
      <c r="L6" s="34">
        <f>'B(2) 1-3'!R20</f>
        <v>2</v>
      </c>
      <c r="M6" s="70">
        <f>'B(1) 1-4'!Q20</f>
        <v>3</v>
      </c>
      <c r="N6" s="71" t="s">
        <v>18</v>
      </c>
      <c r="O6" s="72">
        <f>'B(1) 1-4'!R20</f>
        <v>4</v>
      </c>
      <c r="P6" s="64"/>
      <c r="Q6" s="39"/>
      <c r="R6" s="58"/>
      <c r="S6" s="40"/>
      <c r="T6" s="39"/>
      <c r="U6" s="41"/>
      <c r="V6" s="38">
        <f>G6+J6+M6</f>
        <v>13</v>
      </c>
      <c r="W6" s="42" t="s">
        <v>18</v>
      </c>
      <c r="X6" s="58">
        <f>I6+L6+O6</f>
        <v>8</v>
      </c>
      <c r="Y6" s="213">
        <v>2</v>
      </c>
      <c r="Z6" s="239" t="s">
        <v>36</v>
      </c>
      <c r="AA6" s="3"/>
      <c r="AB6" s="3"/>
    </row>
    <row r="7" spans="1:28" ht="19.5" customHeight="1">
      <c r="A7" s="3"/>
      <c r="B7" s="234"/>
      <c r="C7" s="24" t="s">
        <v>77</v>
      </c>
      <c r="D7" s="82"/>
      <c r="E7" s="83"/>
      <c r="F7" s="84"/>
      <c r="G7" s="73">
        <f>'B(3) 2-1'!P20</f>
        <v>10</v>
      </c>
      <c r="H7" s="74" t="s">
        <v>18</v>
      </c>
      <c r="I7" s="35">
        <f>'B(3) 2-1'!O20</f>
        <v>6</v>
      </c>
      <c r="J7" s="73">
        <f>'B(2) 1-3'!O20</f>
        <v>10</v>
      </c>
      <c r="K7" s="74" t="s">
        <v>18</v>
      </c>
      <c r="L7" s="35">
        <f>'B(2) 1-3'!P20</f>
        <v>5</v>
      </c>
      <c r="M7" s="73">
        <f>'B(1) 1-4'!O20</f>
        <v>7</v>
      </c>
      <c r="N7" s="74" t="s">
        <v>18</v>
      </c>
      <c r="O7" s="75">
        <f>'B(1) 1-4'!P20</f>
        <v>8</v>
      </c>
      <c r="P7" s="62"/>
      <c r="Q7" s="43"/>
      <c r="R7" s="46"/>
      <c r="S7" s="44">
        <f>G7+J7+M7</f>
        <v>27</v>
      </c>
      <c r="T7" s="45" t="s">
        <v>18</v>
      </c>
      <c r="U7" s="46">
        <f>I7+L7+O7</f>
        <v>19</v>
      </c>
      <c r="V7" s="47"/>
      <c r="W7" s="48"/>
      <c r="X7" s="100"/>
      <c r="Y7" s="214"/>
      <c r="Z7" s="240"/>
      <c r="AA7" s="3"/>
      <c r="AB7" s="3"/>
    </row>
    <row r="8" spans="1:28" ht="19.5" customHeight="1" thickBot="1">
      <c r="A8" s="3"/>
      <c r="B8" s="235"/>
      <c r="C8" s="25"/>
      <c r="D8" s="85"/>
      <c r="E8" s="86"/>
      <c r="F8" s="87"/>
      <c r="G8" s="76">
        <f>'B(3) 2-1'!N20</f>
        <v>291</v>
      </c>
      <c r="H8" s="77" t="s">
        <v>18</v>
      </c>
      <c r="I8" s="36">
        <f>'B(3) 2-1'!M20</f>
        <v>265</v>
      </c>
      <c r="J8" s="76">
        <f>'B(2) 1-3'!M20</f>
        <v>282</v>
      </c>
      <c r="K8" s="77" t="s">
        <v>18</v>
      </c>
      <c r="L8" s="36">
        <f>'B(2) 1-3'!N20</f>
        <v>233</v>
      </c>
      <c r="M8" s="76">
        <f>'B(1) 1-4'!M20</f>
        <v>258</v>
      </c>
      <c r="N8" s="77" t="s">
        <v>18</v>
      </c>
      <c r="O8" s="78">
        <f>'B(1) 1-4'!N20</f>
        <v>275</v>
      </c>
      <c r="P8" s="65">
        <f>G8+J8+M8</f>
        <v>831</v>
      </c>
      <c r="Q8" s="59" t="s">
        <v>18</v>
      </c>
      <c r="R8" s="88">
        <f>I8+L8+O8</f>
        <v>773</v>
      </c>
      <c r="S8" s="50"/>
      <c r="T8" s="185"/>
      <c r="U8" s="183">
        <f>S7-U7</f>
        <v>8</v>
      </c>
      <c r="V8" s="52"/>
      <c r="W8" s="185"/>
      <c r="X8" s="186">
        <f>V6-X6</f>
        <v>5</v>
      </c>
      <c r="Y8" s="216"/>
      <c r="Z8" s="241"/>
      <c r="AA8" s="3"/>
      <c r="AB8" s="3"/>
    </row>
    <row r="9" spans="1:28" ht="19.5" customHeight="1">
      <c r="A9" s="3"/>
      <c r="B9" s="233">
        <v>2</v>
      </c>
      <c r="C9" s="23"/>
      <c r="D9" s="89">
        <f>I6</f>
        <v>2</v>
      </c>
      <c r="E9" s="71" t="s">
        <v>18</v>
      </c>
      <c r="F9" s="72">
        <f>G6</f>
        <v>5</v>
      </c>
      <c r="G9" s="90"/>
      <c r="H9" s="80"/>
      <c r="I9" s="81"/>
      <c r="J9" s="70">
        <f>'B(1) 2-3'!Q20</f>
        <v>5</v>
      </c>
      <c r="K9" s="71" t="s">
        <v>18</v>
      </c>
      <c r="L9" s="34">
        <f>'B(1) 2-3'!R20</f>
        <v>2</v>
      </c>
      <c r="M9" s="70">
        <f>'B(2) 4-2'!R20</f>
        <v>4</v>
      </c>
      <c r="N9" s="71" t="s">
        <v>18</v>
      </c>
      <c r="O9" s="72">
        <f>'B(2) 4-2'!Q20</f>
        <v>3</v>
      </c>
      <c r="P9" s="64"/>
      <c r="Q9" s="39"/>
      <c r="R9" s="58"/>
      <c r="S9" s="40"/>
      <c r="T9" s="39"/>
      <c r="U9" s="41"/>
      <c r="V9" s="38">
        <f>D9+J9+M9</f>
        <v>11</v>
      </c>
      <c r="W9" s="42" t="s">
        <v>18</v>
      </c>
      <c r="X9" s="58">
        <f>F9+L9+O9</f>
        <v>10</v>
      </c>
      <c r="Y9" s="213">
        <v>2</v>
      </c>
      <c r="Z9" s="239" t="s">
        <v>38</v>
      </c>
      <c r="AA9" s="3"/>
      <c r="AB9" s="3"/>
    </row>
    <row r="10" spans="1:28" ht="19.5" customHeight="1">
      <c r="A10" s="3"/>
      <c r="B10" s="234"/>
      <c r="C10" s="24" t="s">
        <v>78</v>
      </c>
      <c r="D10" s="91">
        <f>I7</f>
        <v>6</v>
      </c>
      <c r="E10" s="74" t="s">
        <v>18</v>
      </c>
      <c r="F10" s="75">
        <f>G7</f>
        <v>10</v>
      </c>
      <c r="G10" s="92"/>
      <c r="H10" s="83"/>
      <c r="I10" s="84"/>
      <c r="J10" s="73">
        <f>'B(1) 2-3'!O20</f>
        <v>10</v>
      </c>
      <c r="K10" s="74" t="s">
        <v>18</v>
      </c>
      <c r="L10" s="35">
        <f>'B(1) 2-3'!P20</f>
        <v>5</v>
      </c>
      <c r="M10" s="73">
        <f>'B(2) 4-2'!P20</f>
        <v>9</v>
      </c>
      <c r="N10" s="74" t="s">
        <v>18</v>
      </c>
      <c r="O10" s="75">
        <f>'B(2) 4-2'!O20</f>
        <v>8</v>
      </c>
      <c r="P10" s="62"/>
      <c r="Q10" s="43"/>
      <c r="R10" s="46"/>
      <c r="S10" s="44">
        <f>D10+J10+M10</f>
        <v>25</v>
      </c>
      <c r="T10" s="45" t="s">
        <v>18</v>
      </c>
      <c r="U10" s="46">
        <f>F10+L10+O10</f>
        <v>23</v>
      </c>
      <c r="V10" s="47"/>
      <c r="W10" s="48"/>
      <c r="X10" s="100"/>
      <c r="Y10" s="214"/>
      <c r="Z10" s="240"/>
      <c r="AA10" s="3"/>
      <c r="AB10" s="3"/>
    </row>
    <row r="11" spans="1:31" ht="19.5" customHeight="1" thickBot="1">
      <c r="A11" s="3"/>
      <c r="B11" s="235"/>
      <c r="C11" s="25"/>
      <c r="D11" s="93">
        <f>I8</f>
        <v>265</v>
      </c>
      <c r="E11" s="77" t="s">
        <v>18</v>
      </c>
      <c r="F11" s="78">
        <f>G8</f>
        <v>291</v>
      </c>
      <c r="G11" s="94"/>
      <c r="H11" s="86"/>
      <c r="I11" s="87"/>
      <c r="J11" s="76">
        <f>'B(1) 2-3'!M20</f>
        <v>272</v>
      </c>
      <c r="K11" s="77" t="s">
        <v>18</v>
      </c>
      <c r="L11" s="36">
        <f>'B(1) 2-3'!N20</f>
        <v>227</v>
      </c>
      <c r="M11" s="76">
        <f>'B(2) 4-2'!N20</f>
        <v>316</v>
      </c>
      <c r="N11" s="77" t="s">
        <v>18</v>
      </c>
      <c r="O11" s="78">
        <f>'B(2) 4-2'!M20</f>
        <v>288</v>
      </c>
      <c r="P11" s="65">
        <f>D11+J11+M11</f>
        <v>853</v>
      </c>
      <c r="Q11" s="59" t="s">
        <v>18</v>
      </c>
      <c r="R11" s="88">
        <f>F11+L11+O11</f>
        <v>806</v>
      </c>
      <c r="S11" s="50"/>
      <c r="T11" s="185"/>
      <c r="U11" s="183">
        <f>S10-U10</f>
        <v>2</v>
      </c>
      <c r="V11" s="52"/>
      <c r="W11" s="183"/>
      <c r="X11" s="186">
        <f>V9-X9</f>
        <v>1</v>
      </c>
      <c r="Y11" s="216"/>
      <c r="Z11" s="241"/>
      <c r="AA11" s="3"/>
      <c r="AB11" s="3"/>
      <c r="AD11" s="29"/>
      <c r="AE11" s="29"/>
    </row>
    <row r="12" spans="1:31" ht="19.5" customHeight="1">
      <c r="A12" s="3"/>
      <c r="B12" s="233">
        <v>3</v>
      </c>
      <c r="C12" s="23"/>
      <c r="D12" s="89">
        <f>L6</f>
        <v>2</v>
      </c>
      <c r="E12" s="71" t="s">
        <v>18</v>
      </c>
      <c r="F12" s="34">
        <f>J6</f>
        <v>5</v>
      </c>
      <c r="G12" s="70">
        <f>L9</f>
        <v>2</v>
      </c>
      <c r="H12" s="71" t="s">
        <v>18</v>
      </c>
      <c r="I12" s="72">
        <f>J9</f>
        <v>5</v>
      </c>
      <c r="J12" s="90"/>
      <c r="K12" s="80"/>
      <c r="L12" s="81"/>
      <c r="M12" s="70">
        <f>'B(3) 3-4'!Q20</f>
        <v>2</v>
      </c>
      <c r="N12" s="71" t="s">
        <v>18</v>
      </c>
      <c r="O12" s="72">
        <f>'B(3) 3-4'!R20</f>
        <v>5</v>
      </c>
      <c r="P12" s="64"/>
      <c r="Q12" s="39"/>
      <c r="R12" s="58"/>
      <c r="S12" s="40"/>
      <c r="T12" s="39"/>
      <c r="U12" s="41"/>
      <c r="V12" s="38">
        <f>D12+G12+M12</f>
        <v>6</v>
      </c>
      <c r="W12" s="42" t="s">
        <v>18</v>
      </c>
      <c r="X12" s="58">
        <f>F12+I12+O12</f>
        <v>15</v>
      </c>
      <c r="Y12" s="213">
        <v>0</v>
      </c>
      <c r="Z12" s="210" t="s">
        <v>39</v>
      </c>
      <c r="AA12" s="3"/>
      <c r="AB12" s="26"/>
      <c r="AD12" s="29"/>
      <c r="AE12" s="29"/>
    </row>
    <row r="13" spans="1:31" ht="19.5" customHeight="1">
      <c r="A13" s="3"/>
      <c r="B13" s="234"/>
      <c r="C13" s="24" t="s">
        <v>79</v>
      </c>
      <c r="D13" s="91">
        <f>L7</f>
        <v>5</v>
      </c>
      <c r="E13" s="74" t="s">
        <v>18</v>
      </c>
      <c r="F13" s="35">
        <f>J7</f>
        <v>10</v>
      </c>
      <c r="G13" s="73">
        <f>L10</f>
        <v>5</v>
      </c>
      <c r="H13" s="74" t="s">
        <v>18</v>
      </c>
      <c r="I13" s="75">
        <f>J10</f>
        <v>10</v>
      </c>
      <c r="J13" s="92"/>
      <c r="K13" s="83"/>
      <c r="L13" s="84"/>
      <c r="M13" s="73">
        <f>'B(3) 3-4'!O20</f>
        <v>4</v>
      </c>
      <c r="N13" s="74" t="s">
        <v>18</v>
      </c>
      <c r="O13" s="75">
        <f>'B(3) 3-4'!P20</f>
        <v>11</v>
      </c>
      <c r="P13" s="62"/>
      <c r="Q13" s="43"/>
      <c r="R13" s="46"/>
      <c r="S13" s="44">
        <f>D13+G13+M13</f>
        <v>14</v>
      </c>
      <c r="T13" s="45" t="s">
        <v>18</v>
      </c>
      <c r="U13" s="46">
        <f>F13+I13+O13</f>
        <v>31</v>
      </c>
      <c r="V13" s="47"/>
      <c r="W13" s="48"/>
      <c r="X13" s="100"/>
      <c r="Y13" s="214"/>
      <c r="Z13" s="211"/>
      <c r="AA13" s="3"/>
      <c r="AB13" s="26"/>
      <c r="AD13" s="29"/>
      <c r="AE13" s="29"/>
    </row>
    <row r="14" spans="1:31" ht="19.5" customHeight="1" thickBot="1">
      <c r="A14" s="3"/>
      <c r="B14" s="235"/>
      <c r="C14" s="25"/>
      <c r="D14" s="93">
        <f>L8</f>
        <v>233</v>
      </c>
      <c r="E14" s="77" t="s">
        <v>18</v>
      </c>
      <c r="F14" s="36">
        <f>J8</f>
        <v>282</v>
      </c>
      <c r="G14" s="76">
        <f>L11</f>
        <v>227</v>
      </c>
      <c r="H14" s="77" t="s">
        <v>18</v>
      </c>
      <c r="I14" s="78">
        <f>J11</f>
        <v>272</v>
      </c>
      <c r="J14" s="94"/>
      <c r="K14" s="86"/>
      <c r="L14" s="87"/>
      <c r="M14" s="76">
        <f>'B(3) 3-4'!M20</f>
        <v>222</v>
      </c>
      <c r="N14" s="77" t="s">
        <v>18</v>
      </c>
      <c r="O14" s="78">
        <f>'B(3) 3-4'!N20</f>
        <v>270</v>
      </c>
      <c r="P14" s="65">
        <f>D14+G14+M14</f>
        <v>682</v>
      </c>
      <c r="Q14" s="59" t="s">
        <v>18</v>
      </c>
      <c r="R14" s="88">
        <f>F14+I14+O14</f>
        <v>824</v>
      </c>
      <c r="S14" s="50"/>
      <c r="T14" s="184"/>
      <c r="U14" s="183">
        <f>S13-U13</f>
        <v>-17</v>
      </c>
      <c r="V14" s="52"/>
      <c r="W14" s="53"/>
      <c r="X14" s="186">
        <f>V12-X12</f>
        <v>-9</v>
      </c>
      <c r="Y14" s="216"/>
      <c r="Z14" s="212"/>
      <c r="AA14" s="3"/>
      <c r="AB14" s="26"/>
      <c r="AD14" s="29"/>
      <c r="AE14" s="29"/>
    </row>
    <row r="15" spans="1:31" ht="19.5" customHeight="1">
      <c r="A15" s="3"/>
      <c r="B15" s="233">
        <v>4</v>
      </c>
      <c r="C15" s="23"/>
      <c r="D15" s="89">
        <f>O6</f>
        <v>4</v>
      </c>
      <c r="E15" s="71" t="s">
        <v>18</v>
      </c>
      <c r="F15" s="34">
        <f>M6</f>
        <v>3</v>
      </c>
      <c r="G15" s="70">
        <f>O9</f>
        <v>3</v>
      </c>
      <c r="H15" s="71" t="s">
        <v>18</v>
      </c>
      <c r="I15" s="34">
        <f>M9</f>
        <v>4</v>
      </c>
      <c r="J15" s="70">
        <f>O12</f>
        <v>5</v>
      </c>
      <c r="K15" s="71" t="s">
        <v>18</v>
      </c>
      <c r="L15" s="72">
        <f>M12</f>
        <v>2</v>
      </c>
      <c r="M15" s="90"/>
      <c r="N15" s="80"/>
      <c r="O15" s="81"/>
      <c r="P15" s="64"/>
      <c r="Q15" s="39"/>
      <c r="R15" s="58"/>
      <c r="S15" s="40"/>
      <c r="T15" s="39"/>
      <c r="U15" s="41"/>
      <c r="V15" s="38">
        <f>D15+G15+J15</f>
        <v>12</v>
      </c>
      <c r="W15" s="42" t="s">
        <v>18</v>
      </c>
      <c r="X15" s="58">
        <f>F15+I15+L15</f>
        <v>9</v>
      </c>
      <c r="Y15" s="213">
        <v>2</v>
      </c>
      <c r="Z15" s="210" t="s">
        <v>37</v>
      </c>
      <c r="AA15" s="3"/>
      <c r="AB15" s="3"/>
      <c r="AD15" s="29"/>
      <c r="AE15" s="29"/>
    </row>
    <row r="16" spans="1:31" ht="19.5" customHeight="1">
      <c r="A16" s="3"/>
      <c r="B16" s="234"/>
      <c r="C16" s="24" t="s">
        <v>80</v>
      </c>
      <c r="D16" s="91">
        <f>O7</f>
        <v>8</v>
      </c>
      <c r="E16" s="74" t="s">
        <v>18</v>
      </c>
      <c r="F16" s="35">
        <f>M7</f>
        <v>7</v>
      </c>
      <c r="G16" s="73">
        <f>O10</f>
        <v>8</v>
      </c>
      <c r="H16" s="74" t="s">
        <v>18</v>
      </c>
      <c r="I16" s="35">
        <f>M10</f>
        <v>9</v>
      </c>
      <c r="J16" s="73">
        <f>O13</f>
        <v>11</v>
      </c>
      <c r="K16" s="74" t="s">
        <v>18</v>
      </c>
      <c r="L16" s="75">
        <f>M13</f>
        <v>4</v>
      </c>
      <c r="M16" s="92"/>
      <c r="N16" s="83"/>
      <c r="O16" s="84"/>
      <c r="P16" s="62"/>
      <c r="Q16" s="43"/>
      <c r="R16" s="46"/>
      <c r="S16" s="44">
        <f>D16+G16+J16</f>
        <v>27</v>
      </c>
      <c r="T16" s="45" t="s">
        <v>18</v>
      </c>
      <c r="U16" s="46">
        <f>F16+I16+L16</f>
        <v>20</v>
      </c>
      <c r="V16" s="47"/>
      <c r="W16" s="48"/>
      <c r="X16" s="49"/>
      <c r="Y16" s="214"/>
      <c r="Z16" s="211"/>
      <c r="AA16" s="3"/>
      <c r="AB16" s="3"/>
      <c r="AD16" s="29"/>
      <c r="AE16" s="29"/>
    </row>
    <row r="17" spans="1:31" ht="19.5" customHeight="1" thickBot="1">
      <c r="A17" s="3"/>
      <c r="B17" s="236"/>
      <c r="C17" s="27"/>
      <c r="D17" s="95">
        <f>O8</f>
        <v>275</v>
      </c>
      <c r="E17" s="96" t="s">
        <v>18</v>
      </c>
      <c r="F17" s="37">
        <f>M8</f>
        <v>258</v>
      </c>
      <c r="G17" s="97">
        <f>O11</f>
        <v>288</v>
      </c>
      <c r="H17" s="96" t="s">
        <v>18</v>
      </c>
      <c r="I17" s="37">
        <f>M11</f>
        <v>316</v>
      </c>
      <c r="J17" s="97">
        <f>O14</f>
        <v>270</v>
      </c>
      <c r="K17" s="96" t="s">
        <v>18</v>
      </c>
      <c r="L17" s="102">
        <f>M14</f>
        <v>222</v>
      </c>
      <c r="M17" s="98"/>
      <c r="N17" s="86"/>
      <c r="O17" s="87"/>
      <c r="P17" s="99">
        <f>D17+G17+J17</f>
        <v>833</v>
      </c>
      <c r="Q17" s="60" t="s">
        <v>18</v>
      </c>
      <c r="R17" s="61">
        <f>F17+I17+L17</f>
        <v>796</v>
      </c>
      <c r="S17" s="54"/>
      <c r="T17" s="55"/>
      <c r="U17" s="188">
        <f>S16-U16</f>
        <v>7</v>
      </c>
      <c r="V17" s="56"/>
      <c r="W17" s="57"/>
      <c r="X17" s="187">
        <f>V15-X15</f>
        <v>3</v>
      </c>
      <c r="Y17" s="215"/>
      <c r="Z17" s="217"/>
      <c r="AA17" s="3"/>
      <c r="AB17" s="3"/>
      <c r="AD17" s="29"/>
      <c r="AE17" s="29"/>
    </row>
    <row r="18" spans="1:33" ht="13.5" thickTop="1">
      <c r="A18" s="3"/>
      <c r="C18" s="3"/>
      <c r="D18" s="224" t="s">
        <v>21</v>
      </c>
      <c r="E18" s="225"/>
      <c r="F18" s="226"/>
      <c r="G18" s="224" t="s">
        <v>22</v>
      </c>
      <c r="H18" s="225"/>
      <c r="I18" s="226"/>
      <c r="J18" s="230" t="s">
        <v>23</v>
      </c>
      <c r="K18" s="231"/>
      <c r="L18" s="232"/>
      <c r="M18" s="66"/>
      <c r="N18" s="66"/>
      <c r="O18" s="66"/>
      <c r="P18" s="103">
        <f>SUM(P6:P17)</f>
        <v>3199</v>
      </c>
      <c r="Q18" s="103"/>
      <c r="R18" s="104">
        <f>SUM(R6:R17)</f>
        <v>3199</v>
      </c>
      <c r="S18" s="103">
        <f>SUM(S6:S17)</f>
        <v>93</v>
      </c>
      <c r="T18" s="103"/>
      <c r="U18" s="104">
        <f>SUM(U6:U17)</f>
        <v>93</v>
      </c>
      <c r="V18" s="103">
        <f>SUM(V6:V17)</f>
        <v>42</v>
      </c>
      <c r="W18" s="103"/>
      <c r="X18" s="104">
        <f>SUM(X6:X17)</f>
        <v>42</v>
      </c>
      <c r="Y18" s="3"/>
      <c r="Z18" s="3"/>
      <c r="AA18" s="3"/>
      <c r="AB18" s="3"/>
      <c r="AD18" s="29"/>
      <c r="AE18" s="29"/>
      <c r="AF18" s="29"/>
      <c r="AG18" s="29"/>
    </row>
    <row r="19" spans="1:33" ht="12.75">
      <c r="A19" s="3"/>
      <c r="C19" s="3" t="s">
        <v>24</v>
      </c>
      <c r="D19" s="218" t="s">
        <v>25</v>
      </c>
      <c r="E19" s="219"/>
      <c r="F19" s="220"/>
      <c r="G19" s="218" t="s">
        <v>33</v>
      </c>
      <c r="H19" s="219"/>
      <c r="I19" s="220"/>
      <c r="J19" s="218" t="s">
        <v>34</v>
      </c>
      <c r="K19" s="219"/>
      <c r="L19" s="220"/>
      <c r="M19" s="68"/>
      <c r="N19" s="68"/>
      <c r="O19" s="68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13"/>
      <c r="AB19" s="3"/>
      <c r="AF19" s="29"/>
      <c r="AG19" s="29"/>
    </row>
    <row r="20" spans="1:33" ht="12.75">
      <c r="A20" s="3"/>
      <c r="C20" s="3"/>
      <c r="D20" s="221" t="s">
        <v>26</v>
      </c>
      <c r="E20" s="222"/>
      <c r="F20" s="223"/>
      <c r="G20" s="221" t="s">
        <v>31</v>
      </c>
      <c r="H20" s="222"/>
      <c r="I20" s="223"/>
      <c r="J20" s="221" t="s">
        <v>35</v>
      </c>
      <c r="K20" s="222"/>
      <c r="L20" s="223"/>
      <c r="M20" s="68"/>
      <c r="N20" s="68"/>
      <c r="O20" s="68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13"/>
      <c r="AB20" s="3"/>
      <c r="AF20" s="29"/>
      <c r="AG20" s="29"/>
    </row>
    <row r="21" spans="1:33" ht="12.75">
      <c r="A21" s="3"/>
      <c r="C21" s="13"/>
      <c r="D21" s="69"/>
      <c r="E21" s="69"/>
      <c r="F21" s="69"/>
      <c r="G21" s="69"/>
      <c r="H21" s="69"/>
      <c r="I21" s="69"/>
      <c r="J21" s="69"/>
      <c r="K21" s="69"/>
      <c r="L21" s="69"/>
      <c r="M21" s="68"/>
      <c r="N21" s="68"/>
      <c r="O21" s="68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13"/>
      <c r="AB21" s="3"/>
      <c r="AF21" s="29"/>
      <c r="AG21" s="29"/>
    </row>
    <row r="22" spans="1:33" ht="12.75">
      <c r="A22" s="3"/>
      <c r="C22" s="13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8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13"/>
      <c r="AB22" s="3"/>
      <c r="AF22" s="29"/>
      <c r="AG22" s="29"/>
    </row>
    <row r="23" spans="1:33" ht="12.75">
      <c r="A23" s="3"/>
      <c r="C23" s="13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68"/>
      <c r="O23" s="68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3"/>
      <c r="AB23" s="3"/>
      <c r="AG23" s="29"/>
    </row>
    <row r="24" spans="1:33" ht="12.75">
      <c r="A24" s="3"/>
      <c r="C24" s="3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68"/>
      <c r="O24" s="68"/>
      <c r="P24" s="13"/>
      <c r="Q24" s="13"/>
      <c r="R24" s="13"/>
      <c r="S24" s="13"/>
      <c r="T24" s="13"/>
      <c r="U24" s="3"/>
      <c r="V24" s="3"/>
      <c r="W24" s="3"/>
      <c r="X24" s="3"/>
      <c r="Y24" s="3"/>
      <c r="Z24" s="3"/>
      <c r="AA24" s="3"/>
      <c r="AB24" s="3"/>
      <c r="AG24" s="29"/>
    </row>
    <row r="25" spans="1:33" ht="12.7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8"/>
      <c r="P25" s="3"/>
      <c r="Q25" s="3"/>
      <c r="R25" s="3"/>
      <c r="S25" s="3"/>
      <c r="T25" s="3"/>
      <c r="U25" s="13"/>
      <c r="V25" s="13"/>
      <c r="W25" s="13"/>
      <c r="X25" s="3"/>
      <c r="Y25" s="3"/>
      <c r="Z25" s="3"/>
      <c r="AA25" s="3"/>
      <c r="AB25" s="3"/>
      <c r="AG25" s="29"/>
    </row>
    <row r="26" spans="12:23" ht="12.75"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31:32" ht="12.75">
      <c r="AE27" s="29"/>
      <c r="AF27" s="29"/>
    </row>
  </sheetData>
  <sheetProtection/>
  <mergeCells count="29">
    <mergeCell ref="L3:Z3"/>
    <mergeCell ref="D5:F5"/>
    <mergeCell ref="G5:I5"/>
    <mergeCell ref="J5:L5"/>
    <mergeCell ref="M5:O5"/>
    <mergeCell ref="P5:R5"/>
    <mergeCell ref="S5:U5"/>
    <mergeCell ref="V5:X5"/>
    <mergeCell ref="B6:B8"/>
    <mergeCell ref="Y6:Y8"/>
    <mergeCell ref="Z6:Z8"/>
    <mergeCell ref="B9:B11"/>
    <mergeCell ref="Y9:Y11"/>
    <mergeCell ref="Z9:Z11"/>
    <mergeCell ref="B12:B14"/>
    <mergeCell ref="Y12:Y14"/>
    <mergeCell ref="Z12:Z14"/>
    <mergeCell ref="B15:B17"/>
    <mergeCell ref="Y15:Y17"/>
    <mergeCell ref="Z15:Z17"/>
    <mergeCell ref="D20:F20"/>
    <mergeCell ref="G20:I20"/>
    <mergeCell ref="J20:L20"/>
    <mergeCell ref="D18:F18"/>
    <mergeCell ref="G18:I18"/>
    <mergeCell ref="J18:L18"/>
    <mergeCell ref="D19:F19"/>
    <mergeCell ref="G19:I19"/>
    <mergeCell ref="J19:L19"/>
  </mergeCells>
  <printOptions/>
  <pageMargins left="0.196850393700787" right="0.236220472440945" top="0.748031496062992" bottom="0.31496062992126" header="0.905511811023622" footer="0.511811023622047"/>
  <pageSetup fitToHeight="1" fitToWidth="1" horizontalDpi="72" verticalDpi="72" orientation="landscape" paperSize="9" r:id="rId2"/>
  <headerFooter alignWithMargins="0">
    <oddFooter>&amp;R&amp;"Helvetica,Obyčejné"&amp;12&amp;K000000&amp;D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98" zoomScaleNormal="98" zoomScalePageLayoutView="0" workbookViewId="0" topLeftCell="A7">
      <selection activeCell="J19" sqref="J19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77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80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103</v>
      </c>
      <c r="C13" s="180" t="s">
        <v>97</v>
      </c>
      <c r="D13" s="150">
        <v>26</v>
      </c>
      <c r="E13" s="149" t="s">
        <v>18</v>
      </c>
      <c r="F13" s="148">
        <v>24</v>
      </c>
      <c r="G13" s="150">
        <v>21</v>
      </c>
      <c r="H13" s="149" t="s">
        <v>18</v>
      </c>
      <c r="I13" s="148">
        <v>13</v>
      </c>
      <c r="J13" s="150"/>
      <c r="K13" s="149" t="s">
        <v>18</v>
      </c>
      <c r="L13" s="148"/>
      <c r="M13" s="137">
        <f aca="true" t="shared" si="0" ref="M13:M19">D13+G13+J13</f>
        <v>47</v>
      </c>
      <c r="N13" s="136">
        <f aca="true" t="shared" si="1" ref="N13:N19">F13+I13+L13</f>
        <v>37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77" t="s">
        <v>109</v>
      </c>
    </row>
    <row r="14" spans="1:19" ht="30" customHeight="1">
      <c r="A14" s="142" t="s">
        <v>66</v>
      </c>
      <c r="B14" s="178" t="s">
        <v>104</v>
      </c>
      <c r="C14" s="180" t="s">
        <v>98</v>
      </c>
      <c r="D14" s="140">
        <v>21</v>
      </c>
      <c r="E14" s="139" t="s">
        <v>18</v>
      </c>
      <c r="F14" s="138">
        <v>15</v>
      </c>
      <c r="G14" s="140">
        <v>21</v>
      </c>
      <c r="H14" s="139" t="s">
        <v>18</v>
      </c>
      <c r="I14" s="138">
        <v>14</v>
      </c>
      <c r="J14" s="140"/>
      <c r="K14" s="139" t="s">
        <v>18</v>
      </c>
      <c r="L14" s="138"/>
      <c r="M14" s="137">
        <f t="shared" si="0"/>
        <v>42</v>
      </c>
      <c r="N14" s="136">
        <f t="shared" si="1"/>
        <v>29</v>
      </c>
      <c r="O14" s="135">
        <f t="shared" si="2"/>
        <v>2</v>
      </c>
      <c r="P14" s="134">
        <f t="shared" si="3"/>
        <v>0</v>
      </c>
      <c r="Q14" s="144">
        <f t="shared" si="4"/>
        <v>1</v>
      </c>
      <c r="R14" s="132">
        <f t="shared" si="4"/>
        <v>0</v>
      </c>
      <c r="S14" s="177" t="s">
        <v>110</v>
      </c>
    </row>
    <row r="15" spans="1:19" ht="30" customHeight="1">
      <c r="A15" s="142" t="s">
        <v>65</v>
      </c>
      <c r="B15" s="178" t="s">
        <v>105</v>
      </c>
      <c r="C15" s="180" t="s">
        <v>171</v>
      </c>
      <c r="D15" s="140">
        <v>21</v>
      </c>
      <c r="E15" s="139" t="s">
        <v>18</v>
      </c>
      <c r="F15" s="138">
        <v>11</v>
      </c>
      <c r="G15" s="140">
        <v>21</v>
      </c>
      <c r="H15" s="139" t="s">
        <v>18</v>
      </c>
      <c r="I15" s="138">
        <v>16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27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77" t="s">
        <v>109</v>
      </c>
    </row>
    <row r="16" spans="1:19" ht="30" customHeight="1">
      <c r="A16" s="142" t="s">
        <v>64</v>
      </c>
      <c r="B16" s="179" t="s">
        <v>106</v>
      </c>
      <c r="C16" s="179" t="s">
        <v>99</v>
      </c>
      <c r="D16" s="140">
        <v>17</v>
      </c>
      <c r="E16" s="139" t="s">
        <v>18</v>
      </c>
      <c r="F16" s="138">
        <v>21</v>
      </c>
      <c r="G16" s="140">
        <v>12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29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77" t="s">
        <v>110</v>
      </c>
    </row>
    <row r="17" spans="1:19" ht="30" customHeight="1">
      <c r="A17" s="142" t="s">
        <v>63</v>
      </c>
      <c r="B17" s="179" t="s">
        <v>107</v>
      </c>
      <c r="C17" s="179" t="s">
        <v>100</v>
      </c>
      <c r="D17" s="140">
        <v>14</v>
      </c>
      <c r="E17" s="139" t="s">
        <v>18</v>
      </c>
      <c r="F17" s="138">
        <v>21</v>
      </c>
      <c r="G17" s="140">
        <v>8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22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109</v>
      </c>
    </row>
    <row r="18" spans="1:19" ht="30" customHeight="1">
      <c r="A18" s="142" t="s">
        <v>62</v>
      </c>
      <c r="B18" s="179" t="s">
        <v>158</v>
      </c>
      <c r="C18" s="179" t="s">
        <v>101</v>
      </c>
      <c r="D18" s="140">
        <v>15</v>
      </c>
      <c r="E18" s="139" t="s">
        <v>18</v>
      </c>
      <c r="F18" s="138">
        <v>21</v>
      </c>
      <c r="G18" s="140">
        <v>21</v>
      </c>
      <c r="H18" s="139" t="s">
        <v>18</v>
      </c>
      <c r="I18" s="138">
        <v>14</v>
      </c>
      <c r="J18" s="140">
        <v>13</v>
      </c>
      <c r="K18" s="139" t="s">
        <v>18</v>
      </c>
      <c r="L18" s="138">
        <v>21</v>
      </c>
      <c r="M18" s="137">
        <f t="shared" si="0"/>
        <v>49</v>
      </c>
      <c r="N18" s="136">
        <f t="shared" si="1"/>
        <v>56</v>
      </c>
      <c r="O18" s="135">
        <f t="shared" si="2"/>
        <v>1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110</v>
      </c>
    </row>
    <row r="19" spans="1:19" ht="30" customHeight="1" thickBot="1">
      <c r="A19" s="142" t="s">
        <v>61</v>
      </c>
      <c r="B19" s="179" t="s">
        <v>108</v>
      </c>
      <c r="C19" s="179" t="s">
        <v>102</v>
      </c>
      <c r="D19" s="140">
        <v>17</v>
      </c>
      <c r="E19" s="139" t="s">
        <v>18</v>
      </c>
      <c r="F19" s="138">
        <v>21</v>
      </c>
      <c r="G19" s="140">
        <v>10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27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77" t="s">
        <v>109</v>
      </c>
    </row>
    <row r="20" spans="1:19" ht="34.5" customHeight="1" thickBot="1">
      <c r="A20" s="130" t="s">
        <v>10</v>
      </c>
      <c r="B20" s="199" t="str">
        <f>IF(Q20&gt;R20,C8,IF(R20&gt;Q20,C9,"remíza"))</f>
        <v>Moravskoslezský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258</v>
      </c>
      <c r="N20" s="126">
        <f t="shared" si="5"/>
        <v>275</v>
      </c>
      <c r="O20" s="127">
        <f t="shared" si="5"/>
        <v>7</v>
      </c>
      <c r="P20" s="128">
        <f t="shared" si="5"/>
        <v>8</v>
      </c>
      <c r="Q20" s="127">
        <f t="shared" si="5"/>
        <v>3</v>
      </c>
      <c r="R20" s="126">
        <f t="shared" si="5"/>
        <v>4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106" zoomScaleNormal="106" zoomScalePageLayoutView="0" workbookViewId="0" topLeftCell="A19">
      <selection activeCell="C11" sqref="C11"/>
    </sheetView>
  </sheetViews>
  <sheetFormatPr defaultColWidth="11.375" defaultRowHeight="12.75"/>
  <cols>
    <col min="1" max="8" width="9.375" style="0" customWidth="1"/>
  </cols>
  <sheetData>
    <row r="1" spans="1:2" ht="12.75">
      <c r="A1" s="109" t="s">
        <v>52</v>
      </c>
      <c r="B1" s="116" t="s">
        <v>53</v>
      </c>
    </row>
    <row r="2" spans="1:2" ht="12.75">
      <c r="A2" s="109" t="s">
        <v>50</v>
      </c>
      <c r="B2" s="121" t="s">
        <v>30</v>
      </c>
    </row>
    <row r="3" spans="1:2" ht="12.75">
      <c r="A3" s="109" t="s">
        <v>14</v>
      </c>
      <c r="B3" s="120" t="s">
        <v>49</v>
      </c>
    </row>
    <row r="4" ht="27.75" customHeight="1"/>
    <row r="5" ht="27.75" customHeight="1"/>
    <row r="6" spans="1:8" ht="27.75" customHeight="1" thickBot="1">
      <c r="A6" s="117" t="s">
        <v>73</v>
      </c>
      <c r="B6" s="117"/>
      <c r="C6" s="195" t="s">
        <v>56</v>
      </c>
      <c r="D6" s="195"/>
      <c r="E6" s="195" t="s">
        <v>55</v>
      </c>
      <c r="F6" s="195"/>
      <c r="G6" s="195"/>
      <c r="H6" s="195"/>
    </row>
    <row r="7" spans="1:8" ht="27.75" customHeight="1" thickBot="1">
      <c r="A7" s="116"/>
      <c r="B7" s="116"/>
      <c r="C7" s="118" t="s">
        <v>73</v>
      </c>
      <c r="D7" s="117"/>
      <c r="E7" s="116"/>
      <c r="F7" s="116"/>
      <c r="G7" s="116"/>
      <c r="H7" s="116"/>
    </row>
    <row r="8" spans="1:8" ht="27.75" customHeight="1" thickBot="1">
      <c r="A8" s="117" t="s">
        <v>192</v>
      </c>
      <c r="B8" s="117"/>
      <c r="C8" s="193" t="s">
        <v>222</v>
      </c>
      <c r="D8" s="194"/>
      <c r="E8" s="119"/>
      <c r="F8" s="116"/>
      <c r="G8" s="116"/>
      <c r="H8" s="116"/>
    </row>
    <row r="9" spans="1:8" ht="27.75" customHeight="1" thickBot="1">
      <c r="A9" s="116"/>
      <c r="B9" s="116"/>
      <c r="C9" s="116"/>
      <c r="D9" s="116"/>
      <c r="E9" s="118" t="s">
        <v>73</v>
      </c>
      <c r="F9" s="117"/>
      <c r="G9" s="116"/>
      <c r="H9" s="116"/>
    </row>
    <row r="10" spans="1:8" ht="27.75" customHeight="1" thickBot="1">
      <c r="A10" s="117" t="s">
        <v>75</v>
      </c>
      <c r="B10" s="117"/>
      <c r="C10" s="116"/>
      <c r="D10" s="116"/>
      <c r="E10" s="193" t="s">
        <v>220</v>
      </c>
      <c r="F10" s="194"/>
      <c r="G10" s="172"/>
      <c r="H10" s="172"/>
    </row>
    <row r="11" spans="1:8" ht="27.75" customHeight="1" thickBot="1">
      <c r="A11" s="116"/>
      <c r="B11" s="116"/>
      <c r="C11" s="118" t="s">
        <v>75</v>
      </c>
      <c r="D11" s="117"/>
      <c r="E11" s="119"/>
      <c r="F11" s="116"/>
      <c r="G11" s="172"/>
      <c r="H11" s="172"/>
    </row>
    <row r="12" spans="1:8" ht="27.75" customHeight="1" thickBot="1">
      <c r="A12" s="117" t="s">
        <v>77</v>
      </c>
      <c r="B12" s="117"/>
      <c r="C12" s="193" t="s">
        <v>220</v>
      </c>
      <c r="D12" s="194"/>
      <c r="E12" s="172"/>
      <c r="F12" s="116"/>
      <c r="G12" s="172"/>
      <c r="H12" s="172"/>
    </row>
    <row r="13" spans="1:8" ht="7.5" customHeight="1">
      <c r="A13" s="172"/>
      <c r="B13" s="172"/>
      <c r="C13" s="173"/>
      <c r="D13" s="174"/>
      <c r="E13" s="172"/>
      <c r="F13" s="116"/>
      <c r="G13" s="172"/>
      <c r="H13" s="172"/>
    </row>
    <row r="14" spans="1:8" ht="27.75" customHeight="1">
      <c r="A14" s="116" t="s">
        <v>47</v>
      </c>
      <c r="B14" s="116"/>
      <c r="E14" s="172"/>
      <c r="F14" s="116"/>
      <c r="G14" s="172"/>
      <c r="H14" s="172"/>
    </row>
    <row r="15" spans="1:8" ht="27.75" customHeight="1" thickBot="1">
      <c r="A15" s="117" t="s">
        <v>223</v>
      </c>
      <c r="B15" s="117"/>
      <c r="C15" s="116"/>
      <c r="D15" s="116"/>
      <c r="E15" s="172"/>
      <c r="F15" s="116"/>
      <c r="G15" s="172"/>
      <c r="H15" s="172"/>
    </row>
    <row r="16" spans="1:8" ht="27.75" customHeight="1" thickBot="1">
      <c r="A16" s="116"/>
      <c r="B16" s="116"/>
      <c r="C16" s="118"/>
      <c r="D16" s="117"/>
      <c r="E16" s="172"/>
      <c r="F16" s="116"/>
      <c r="G16" s="172"/>
      <c r="H16" s="172"/>
    </row>
    <row r="17" spans="1:8" ht="27.75" customHeight="1" thickBot="1">
      <c r="A17" s="117" t="s">
        <v>77</v>
      </c>
      <c r="B17" s="117"/>
      <c r="C17" s="193" t="s">
        <v>222</v>
      </c>
      <c r="D17" s="194"/>
      <c r="E17" s="172"/>
      <c r="F17" s="116"/>
      <c r="G17" s="172"/>
      <c r="H17" s="172"/>
    </row>
    <row r="18" spans="3:8" ht="27.75" customHeight="1">
      <c r="C18" s="116"/>
      <c r="D18" s="116"/>
      <c r="E18" s="172"/>
      <c r="F18" s="116"/>
      <c r="G18" s="172"/>
      <c r="H18" s="172"/>
    </row>
    <row r="19" spans="1:8" ht="27.75" customHeight="1">
      <c r="A19" s="116" t="s">
        <v>71</v>
      </c>
      <c r="C19" s="116"/>
      <c r="D19" s="116"/>
      <c r="E19" s="116"/>
      <c r="F19" s="116"/>
      <c r="G19" s="172"/>
      <c r="H19" s="172"/>
    </row>
    <row r="20" spans="1:8" ht="27.75" customHeight="1" thickBot="1">
      <c r="A20" s="117" t="s">
        <v>125</v>
      </c>
      <c r="B20" s="117"/>
      <c r="C20" s="116"/>
      <c r="D20" s="116"/>
      <c r="E20" s="116"/>
      <c r="F20" s="116"/>
      <c r="G20" s="196"/>
      <c r="H20" s="197"/>
    </row>
    <row r="21" spans="1:8" ht="27.75" customHeight="1" thickBot="1">
      <c r="A21" s="116"/>
      <c r="B21" s="116"/>
      <c r="C21" s="118" t="s">
        <v>79</v>
      </c>
      <c r="D21" s="117"/>
      <c r="E21" s="116"/>
      <c r="F21" s="116"/>
      <c r="G21" s="172"/>
      <c r="H21" s="172"/>
    </row>
    <row r="22" spans="1:8" ht="27.75" customHeight="1" thickBot="1">
      <c r="A22" s="117" t="s">
        <v>79</v>
      </c>
      <c r="B22" s="117"/>
      <c r="C22" s="193" t="s">
        <v>35</v>
      </c>
      <c r="D22" s="198"/>
      <c r="E22" s="119"/>
      <c r="F22" s="116"/>
      <c r="G22" s="172"/>
      <c r="H22" s="172"/>
    </row>
    <row r="23" spans="1:8" ht="27.75" customHeight="1" thickBot="1">
      <c r="A23" s="116"/>
      <c r="B23" s="116"/>
      <c r="C23" s="116"/>
      <c r="D23" s="116"/>
      <c r="E23" s="118" t="s">
        <v>78</v>
      </c>
      <c r="F23" s="117"/>
      <c r="G23" s="172"/>
      <c r="H23" s="172"/>
    </row>
    <row r="24" spans="1:8" ht="27.75" customHeight="1" thickBot="1">
      <c r="A24" s="117" t="s">
        <v>76</v>
      </c>
      <c r="B24" s="117"/>
      <c r="C24" s="116"/>
      <c r="D24" s="116"/>
      <c r="E24" s="193" t="s">
        <v>222</v>
      </c>
      <c r="F24" s="194"/>
      <c r="G24" s="116"/>
      <c r="H24" s="116"/>
    </row>
    <row r="25" spans="1:8" ht="27.75" customHeight="1" thickBot="1">
      <c r="A25" s="116"/>
      <c r="B25" s="116"/>
      <c r="C25" s="118" t="s">
        <v>78</v>
      </c>
      <c r="D25" s="117"/>
      <c r="E25" s="119"/>
      <c r="F25" s="116"/>
      <c r="G25" s="116"/>
      <c r="H25" s="116"/>
    </row>
    <row r="26" spans="1:8" ht="27.75" customHeight="1" thickBot="1">
      <c r="A26" s="189" t="s">
        <v>78</v>
      </c>
      <c r="B26" s="117"/>
      <c r="C26" s="193" t="s">
        <v>221</v>
      </c>
      <c r="D26" s="194"/>
      <c r="E26" s="172"/>
      <c r="F26" s="116"/>
      <c r="G26" s="116"/>
      <c r="H26" s="116"/>
    </row>
    <row r="27" ht="27.75" customHeight="1"/>
    <row r="28" spans="1:9" ht="27.75" customHeight="1">
      <c r="A28" s="116" t="s">
        <v>46</v>
      </c>
      <c r="B28" s="116"/>
      <c r="F28" s="172"/>
      <c r="G28" s="172"/>
      <c r="H28" s="29"/>
      <c r="I28" s="29"/>
    </row>
    <row r="29" spans="1:9" ht="27.75" customHeight="1" thickBot="1">
      <c r="A29" s="117" t="s">
        <v>224</v>
      </c>
      <c r="B29" s="117"/>
      <c r="C29" s="116"/>
      <c r="D29" s="116"/>
      <c r="F29" s="172"/>
      <c r="G29" s="172"/>
      <c r="H29" s="172"/>
      <c r="I29" s="172"/>
    </row>
    <row r="30" spans="1:9" ht="27.75" customHeight="1" thickBot="1">
      <c r="A30" s="116"/>
      <c r="B30" s="116"/>
      <c r="C30" s="118" t="s">
        <v>125</v>
      </c>
      <c r="D30" s="117"/>
      <c r="F30" s="172"/>
      <c r="G30" s="172"/>
      <c r="H30" s="172"/>
      <c r="I30" s="172"/>
    </row>
    <row r="31" spans="1:9" ht="27.75" customHeight="1" thickBot="1">
      <c r="A31" s="117" t="s">
        <v>76</v>
      </c>
      <c r="B31" s="117"/>
      <c r="C31" s="193" t="s">
        <v>225</v>
      </c>
      <c r="D31" s="194"/>
      <c r="F31" s="172"/>
      <c r="G31" s="172"/>
      <c r="H31" s="175"/>
      <c r="I31" s="176"/>
    </row>
    <row r="32" spans="3:9" ht="27.75" customHeight="1">
      <c r="C32" s="116"/>
      <c r="D32" s="116"/>
      <c r="E32" s="116"/>
      <c r="F32" s="172"/>
      <c r="G32" s="29"/>
      <c r="H32" s="29"/>
      <c r="I32" s="29"/>
    </row>
    <row r="33" spans="3:9" ht="27.75" customHeight="1">
      <c r="C33" s="116"/>
      <c r="D33" s="116"/>
      <c r="E33" s="116"/>
      <c r="F33" s="172"/>
      <c r="G33" s="29"/>
      <c r="H33" s="29"/>
      <c r="I33" s="29"/>
    </row>
    <row r="34" spans="3:6" ht="27.75" customHeight="1">
      <c r="C34" s="116"/>
      <c r="D34" s="116"/>
      <c r="E34" s="116"/>
      <c r="F34" s="116"/>
    </row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</sheetData>
  <sheetProtection/>
  <mergeCells count="12">
    <mergeCell ref="G6:H6"/>
    <mergeCell ref="C31:D31"/>
    <mergeCell ref="G20:H20"/>
    <mergeCell ref="C22:D22"/>
    <mergeCell ref="C12:D12"/>
    <mergeCell ref="C17:D17"/>
    <mergeCell ref="C26:D26"/>
    <mergeCell ref="C8:D8"/>
    <mergeCell ref="E24:F24"/>
    <mergeCell ref="E10:F10"/>
    <mergeCell ref="C6:D6"/>
    <mergeCell ref="E6:F6"/>
  </mergeCells>
  <printOptions/>
  <pageMargins left="0.787401575" right="0.787401575" top="0.984251969" bottom="0.984251969" header="0.3" footer="0.3"/>
  <pageSetup fitToHeight="1" fitToWidth="1"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98" zoomScaleNormal="98" zoomScalePageLayoutView="0" workbookViewId="0" topLeftCell="A7">
      <selection activeCell="V18" sqref="V18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78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79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82</v>
      </c>
      <c r="C13" s="180" t="s">
        <v>96</v>
      </c>
      <c r="D13" s="150">
        <v>15</v>
      </c>
      <c r="E13" s="149" t="s">
        <v>18</v>
      </c>
      <c r="F13" s="148">
        <v>21</v>
      </c>
      <c r="G13" s="150">
        <v>21</v>
      </c>
      <c r="H13" s="149" t="s">
        <v>18</v>
      </c>
      <c r="I13" s="148">
        <v>17</v>
      </c>
      <c r="J13" s="150">
        <v>22</v>
      </c>
      <c r="K13" s="149" t="s">
        <v>18</v>
      </c>
      <c r="L13" s="148">
        <v>20</v>
      </c>
      <c r="M13" s="137">
        <f aca="true" t="shared" si="0" ref="M13:M19">D13+G13+J13</f>
        <v>58</v>
      </c>
      <c r="N13" s="136">
        <f aca="true" t="shared" si="1" ref="N13:N19">F13+I13+L13</f>
        <v>58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1</v>
      </c>
      <c r="Q13" s="147">
        <f aca="true" t="shared" si="4" ref="Q13:R19">IF(O13=2,1,0)</f>
        <v>1</v>
      </c>
      <c r="R13" s="132">
        <f t="shared" si="4"/>
        <v>0</v>
      </c>
      <c r="S13" s="177" t="s">
        <v>94</v>
      </c>
    </row>
    <row r="14" spans="1:19" ht="30" customHeight="1">
      <c r="A14" s="142" t="s">
        <v>66</v>
      </c>
      <c r="B14" s="178" t="s">
        <v>83</v>
      </c>
      <c r="C14" s="180" t="s">
        <v>88</v>
      </c>
      <c r="D14" s="140">
        <v>4</v>
      </c>
      <c r="E14" s="139" t="s">
        <v>18</v>
      </c>
      <c r="F14" s="138">
        <v>21</v>
      </c>
      <c r="G14" s="140">
        <v>10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14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95</v>
      </c>
    </row>
    <row r="15" spans="1:19" ht="30" customHeight="1">
      <c r="A15" s="142" t="s">
        <v>65</v>
      </c>
      <c r="B15" s="178" t="s">
        <v>155</v>
      </c>
      <c r="C15" s="180" t="s">
        <v>89</v>
      </c>
      <c r="D15" s="140">
        <v>21</v>
      </c>
      <c r="E15" s="139" t="s">
        <v>18</v>
      </c>
      <c r="F15" s="138">
        <v>18</v>
      </c>
      <c r="G15" s="140">
        <v>21</v>
      </c>
      <c r="H15" s="139" t="s">
        <v>18</v>
      </c>
      <c r="I15" s="138">
        <v>11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29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77" t="s">
        <v>94</v>
      </c>
    </row>
    <row r="16" spans="1:19" ht="30" customHeight="1">
      <c r="A16" s="142" t="s">
        <v>64</v>
      </c>
      <c r="B16" s="179" t="s">
        <v>84</v>
      </c>
      <c r="C16" s="179" t="s">
        <v>90</v>
      </c>
      <c r="D16" s="140">
        <v>21</v>
      </c>
      <c r="E16" s="139" t="s">
        <v>18</v>
      </c>
      <c r="F16" s="138">
        <v>7</v>
      </c>
      <c r="G16" s="140">
        <v>21</v>
      </c>
      <c r="H16" s="139" t="s">
        <v>18</v>
      </c>
      <c r="I16" s="138">
        <v>11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18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77" t="s">
        <v>95</v>
      </c>
    </row>
    <row r="17" spans="1:19" ht="30" customHeight="1">
      <c r="A17" s="142" t="s">
        <v>63</v>
      </c>
      <c r="B17" s="179" t="s">
        <v>85</v>
      </c>
      <c r="C17" s="179" t="s">
        <v>91</v>
      </c>
      <c r="D17" s="140">
        <v>21</v>
      </c>
      <c r="E17" s="139" t="s">
        <v>18</v>
      </c>
      <c r="F17" s="138">
        <v>2</v>
      </c>
      <c r="G17" s="140">
        <v>21</v>
      </c>
      <c r="H17" s="139" t="s">
        <v>18</v>
      </c>
      <c r="I17" s="138">
        <v>8</v>
      </c>
      <c r="J17" s="140"/>
      <c r="K17" s="139" t="s">
        <v>18</v>
      </c>
      <c r="L17" s="138"/>
      <c r="M17" s="137">
        <f t="shared" si="0"/>
        <v>42</v>
      </c>
      <c r="N17" s="136">
        <f t="shared" si="1"/>
        <v>10</v>
      </c>
      <c r="O17" s="135">
        <f t="shared" si="2"/>
        <v>2</v>
      </c>
      <c r="P17" s="134">
        <f t="shared" si="3"/>
        <v>0</v>
      </c>
      <c r="Q17" s="144">
        <f t="shared" si="4"/>
        <v>1</v>
      </c>
      <c r="R17" s="132">
        <f t="shared" si="4"/>
        <v>0</v>
      </c>
      <c r="S17" s="177" t="s">
        <v>94</v>
      </c>
    </row>
    <row r="18" spans="1:19" ht="30" customHeight="1">
      <c r="A18" s="142" t="s">
        <v>62</v>
      </c>
      <c r="B18" s="179" t="s">
        <v>86</v>
      </c>
      <c r="C18" s="179" t="s">
        <v>92</v>
      </c>
      <c r="D18" s="140">
        <v>13</v>
      </c>
      <c r="E18" s="139" t="s">
        <v>18</v>
      </c>
      <c r="F18" s="138">
        <v>21</v>
      </c>
      <c r="G18" s="140">
        <v>19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32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95</v>
      </c>
    </row>
    <row r="19" spans="1:19" ht="30" customHeight="1" thickBot="1">
      <c r="A19" s="142" t="s">
        <v>61</v>
      </c>
      <c r="B19" s="179" t="s">
        <v>87</v>
      </c>
      <c r="C19" s="179" t="s">
        <v>93</v>
      </c>
      <c r="D19" s="140">
        <v>21</v>
      </c>
      <c r="E19" s="139" t="s">
        <v>18</v>
      </c>
      <c r="F19" s="138">
        <v>18</v>
      </c>
      <c r="G19" s="140">
        <v>21</v>
      </c>
      <c r="H19" s="139" t="s">
        <v>18</v>
      </c>
      <c r="I19" s="138">
        <v>10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28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77" t="s">
        <v>94</v>
      </c>
    </row>
    <row r="20" spans="1:19" ht="34.5" customHeight="1" thickBot="1">
      <c r="A20" s="130" t="s">
        <v>10</v>
      </c>
      <c r="B20" s="199" t="str">
        <f>IF(Q20&gt;R20,C8,IF(R20&gt;Q20,C9,"remíza"))</f>
        <v>Jižní Morava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272</v>
      </c>
      <c r="N20" s="126">
        <f t="shared" si="5"/>
        <v>227</v>
      </c>
      <c r="O20" s="127">
        <f t="shared" si="5"/>
        <v>10</v>
      </c>
      <c r="P20" s="128">
        <f t="shared" si="5"/>
        <v>5</v>
      </c>
      <c r="Q20" s="127">
        <f t="shared" si="5"/>
        <v>5</v>
      </c>
      <c r="R20" s="126">
        <f t="shared" si="5"/>
        <v>2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98" zoomScaleNormal="98" zoomScalePageLayoutView="0" workbookViewId="0" topLeftCell="A7">
      <selection activeCell="J19" sqref="J19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77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79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103</v>
      </c>
      <c r="C13" s="180" t="s">
        <v>148</v>
      </c>
      <c r="D13" s="150">
        <v>17</v>
      </c>
      <c r="E13" s="149" t="s">
        <v>18</v>
      </c>
      <c r="F13" s="148">
        <v>21</v>
      </c>
      <c r="G13" s="150">
        <v>12</v>
      </c>
      <c r="H13" s="149" t="s">
        <v>18</v>
      </c>
      <c r="I13" s="148">
        <v>21</v>
      </c>
      <c r="J13" s="150"/>
      <c r="K13" s="149" t="s">
        <v>18</v>
      </c>
      <c r="L13" s="148"/>
      <c r="M13" s="137">
        <f aca="true" t="shared" si="0" ref="M13:M19">D13+G13+J13</f>
        <v>29</v>
      </c>
      <c r="N13" s="136">
        <f aca="true" t="shared" si="1" ref="N13:N19">F13+I13+L13</f>
        <v>42</v>
      </c>
      <c r="O13" s="135">
        <f aca="true" t="shared" si="2" ref="O13:O19">IF(D13&gt;F13,1,0)+IF(G13&gt;I13,1,0)+IF(J13&gt;L13,1,0)</f>
        <v>0</v>
      </c>
      <c r="P13" s="134">
        <f aca="true" t="shared" si="3" ref="P13:P19">IF(D13&lt;F13,1,0)+IF(G13&lt;I13,1,0)+IF(J13&lt;L13,1,0)</f>
        <v>2</v>
      </c>
      <c r="Q13" s="147">
        <f aca="true" t="shared" si="4" ref="Q13:R19">IF(O13=2,1,0)</f>
        <v>0</v>
      </c>
      <c r="R13" s="132">
        <f t="shared" si="4"/>
        <v>1</v>
      </c>
      <c r="S13" s="177" t="s">
        <v>109</v>
      </c>
    </row>
    <row r="14" spans="1:19" ht="30" customHeight="1">
      <c r="A14" s="142" t="s">
        <v>66</v>
      </c>
      <c r="B14" s="178" t="s">
        <v>104</v>
      </c>
      <c r="C14" s="180" t="s">
        <v>88</v>
      </c>
      <c r="D14" s="140">
        <v>15</v>
      </c>
      <c r="E14" s="139" t="s">
        <v>18</v>
      </c>
      <c r="F14" s="138">
        <v>21</v>
      </c>
      <c r="G14" s="140">
        <v>10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25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95</v>
      </c>
    </row>
    <row r="15" spans="1:19" ht="30" customHeight="1">
      <c r="A15" s="142" t="s">
        <v>65</v>
      </c>
      <c r="B15" s="178" t="s">
        <v>172</v>
      </c>
      <c r="C15" s="180" t="s">
        <v>149</v>
      </c>
      <c r="D15" s="140">
        <v>21</v>
      </c>
      <c r="E15" s="139" t="s">
        <v>18</v>
      </c>
      <c r="F15" s="138">
        <v>15</v>
      </c>
      <c r="G15" s="140">
        <v>21</v>
      </c>
      <c r="H15" s="139" t="s">
        <v>18</v>
      </c>
      <c r="I15" s="138">
        <v>16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31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77" t="s">
        <v>109</v>
      </c>
    </row>
    <row r="16" spans="1:19" ht="30" customHeight="1">
      <c r="A16" s="142" t="s">
        <v>64</v>
      </c>
      <c r="B16" s="179" t="s">
        <v>106</v>
      </c>
      <c r="C16" s="179" t="s">
        <v>90</v>
      </c>
      <c r="D16" s="140">
        <v>21</v>
      </c>
      <c r="E16" s="139" t="s">
        <v>18</v>
      </c>
      <c r="F16" s="138">
        <v>6</v>
      </c>
      <c r="G16" s="140">
        <v>21</v>
      </c>
      <c r="H16" s="139" t="s">
        <v>18</v>
      </c>
      <c r="I16" s="138">
        <v>7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13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77" t="s">
        <v>95</v>
      </c>
    </row>
    <row r="17" spans="1:19" ht="30" customHeight="1">
      <c r="A17" s="142" t="s">
        <v>63</v>
      </c>
      <c r="B17" s="179" t="s">
        <v>173</v>
      </c>
      <c r="C17" s="179" t="s">
        <v>150</v>
      </c>
      <c r="D17" s="140">
        <v>21</v>
      </c>
      <c r="E17" s="139" t="s">
        <v>18</v>
      </c>
      <c r="F17" s="138">
        <v>15</v>
      </c>
      <c r="G17" s="140">
        <v>21</v>
      </c>
      <c r="H17" s="139" t="s">
        <v>18</v>
      </c>
      <c r="I17" s="138">
        <v>17</v>
      </c>
      <c r="J17" s="140"/>
      <c r="K17" s="139" t="s">
        <v>18</v>
      </c>
      <c r="L17" s="138"/>
      <c r="M17" s="137">
        <f t="shared" si="0"/>
        <v>42</v>
      </c>
      <c r="N17" s="136">
        <f t="shared" si="1"/>
        <v>32</v>
      </c>
      <c r="O17" s="135">
        <f t="shared" si="2"/>
        <v>2</v>
      </c>
      <c r="P17" s="134">
        <f t="shared" si="3"/>
        <v>0</v>
      </c>
      <c r="Q17" s="144">
        <f t="shared" si="4"/>
        <v>1</v>
      </c>
      <c r="R17" s="132">
        <f t="shared" si="4"/>
        <v>0</v>
      </c>
      <c r="S17" s="177" t="s">
        <v>109</v>
      </c>
    </row>
    <row r="18" spans="1:19" ht="30" customHeight="1">
      <c r="A18" s="142" t="s">
        <v>62</v>
      </c>
      <c r="B18" s="179" t="s">
        <v>174</v>
      </c>
      <c r="C18" s="179" t="s">
        <v>92</v>
      </c>
      <c r="D18" s="140">
        <v>18</v>
      </c>
      <c r="E18" s="139" t="s">
        <v>18</v>
      </c>
      <c r="F18" s="138">
        <v>21</v>
      </c>
      <c r="G18" s="140">
        <v>21</v>
      </c>
      <c r="H18" s="139" t="s">
        <v>18</v>
      </c>
      <c r="I18" s="138">
        <v>18</v>
      </c>
      <c r="J18" s="140">
        <v>21</v>
      </c>
      <c r="K18" s="171" t="s">
        <v>18</v>
      </c>
      <c r="L18" s="138">
        <v>10</v>
      </c>
      <c r="M18" s="137">
        <f t="shared" si="0"/>
        <v>60</v>
      </c>
      <c r="N18" s="136">
        <f t="shared" si="1"/>
        <v>49</v>
      </c>
      <c r="O18" s="135">
        <f t="shared" si="2"/>
        <v>2</v>
      </c>
      <c r="P18" s="134">
        <f t="shared" si="3"/>
        <v>1</v>
      </c>
      <c r="Q18" s="144">
        <f t="shared" si="4"/>
        <v>1</v>
      </c>
      <c r="R18" s="132">
        <f t="shared" si="4"/>
        <v>0</v>
      </c>
      <c r="S18" s="177" t="s">
        <v>95</v>
      </c>
    </row>
    <row r="19" spans="1:19" ht="30" customHeight="1" thickBot="1">
      <c r="A19" s="142" t="s">
        <v>61</v>
      </c>
      <c r="B19" s="179" t="s">
        <v>175</v>
      </c>
      <c r="C19" s="179" t="s">
        <v>151</v>
      </c>
      <c r="D19" s="140">
        <v>21</v>
      </c>
      <c r="E19" s="139" t="s">
        <v>18</v>
      </c>
      <c r="F19" s="138">
        <v>18</v>
      </c>
      <c r="G19" s="140">
        <v>21</v>
      </c>
      <c r="H19" s="139" t="s">
        <v>18</v>
      </c>
      <c r="I19" s="138">
        <v>6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24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77" t="s">
        <v>109</v>
      </c>
    </row>
    <row r="20" spans="1:19" ht="34.5" customHeight="1" thickBot="1">
      <c r="A20" s="130" t="s">
        <v>10</v>
      </c>
      <c r="B20" s="199" t="str">
        <f>IF(Q20&gt;R20,C8,IF(R20&gt;Q20,C9,"remíza"))</f>
        <v>Východní Čechy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282</v>
      </c>
      <c r="N20" s="126">
        <f t="shared" si="5"/>
        <v>233</v>
      </c>
      <c r="O20" s="127">
        <f t="shared" si="5"/>
        <v>10</v>
      </c>
      <c r="P20" s="128">
        <f t="shared" si="5"/>
        <v>5</v>
      </c>
      <c r="Q20" s="127">
        <f t="shared" si="5"/>
        <v>5</v>
      </c>
      <c r="R20" s="126">
        <f t="shared" si="5"/>
        <v>2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98" zoomScaleNormal="98" zoomScalePageLayoutView="0" workbookViewId="0" topLeftCell="A7">
      <selection activeCell="U17" sqref="U17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80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78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168</v>
      </c>
      <c r="C13" s="180" t="s">
        <v>164</v>
      </c>
      <c r="D13" s="150">
        <v>22</v>
      </c>
      <c r="E13" s="149" t="s">
        <v>18</v>
      </c>
      <c r="F13" s="148">
        <v>24</v>
      </c>
      <c r="G13" s="150">
        <v>21</v>
      </c>
      <c r="H13" s="182" t="s">
        <v>18</v>
      </c>
      <c r="I13" s="148">
        <v>18</v>
      </c>
      <c r="J13" s="150">
        <v>19</v>
      </c>
      <c r="K13" s="149" t="s">
        <v>18</v>
      </c>
      <c r="L13" s="148">
        <v>21</v>
      </c>
      <c r="M13" s="137">
        <f aca="true" t="shared" si="0" ref="M13:M19">D13+G13+J13</f>
        <v>62</v>
      </c>
      <c r="N13" s="136">
        <f aca="true" t="shared" si="1" ref="N13:N19">F13+I13+L13</f>
        <v>63</v>
      </c>
      <c r="O13" s="135">
        <f aca="true" t="shared" si="2" ref="O13:O19">IF(D13&gt;F13,1,0)+IF(G13&gt;I13,1,0)+IF(J13&gt;L13,1,0)</f>
        <v>1</v>
      </c>
      <c r="P13" s="134">
        <f aca="true" t="shared" si="3" ref="P13:P19">IF(D13&lt;F13,1,0)+IF(G13&lt;I13,1,0)+IF(J13&lt;L13,1,0)</f>
        <v>2</v>
      </c>
      <c r="Q13" s="147">
        <f aca="true" t="shared" si="4" ref="Q13:R19">IF(O13=2,1,0)</f>
        <v>0</v>
      </c>
      <c r="R13" s="132">
        <f t="shared" si="4"/>
        <v>1</v>
      </c>
      <c r="S13" s="177" t="s">
        <v>143</v>
      </c>
    </row>
    <row r="14" spans="1:19" ht="30" customHeight="1">
      <c r="A14" s="142" t="s">
        <v>66</v>
      </c>
      <c r="B14" s="178" t="s">
        <v>98</v>
      </c>
      <c r="C14" s="180" t="s">
        <v>165</v>
      </c>
      <c r="D14" s="140">
        <v>8</v>
      </c>
      <c r="E14" s="139" t="s">
        <v>18</v>
      </c>
      <c r="F14" s="138">
        <v>21</v>
      </c>
      <c r="G14" s="140">
        <v>11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19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94</v>
      </c>
    </row>
    <row r="15" spans="1:19" ht="30" customHeight="1">
      <c r="A15" s="142" t="s">
        <v>65</v>
      </c>
      <c r="B15" s="178" t="s">
        <v>169</v>
      </c>
      <c r="C15" s="180" t="s">
        <v>155</v>
      </c>
      <c r="D15" s="140">
        <v>16</v>
      </c>
      <c r="E15" s="139" t="s">
        <v>18</v>
      </c>
      <c r="F15" s="138">
        <v>21</v>
      </c>
      <c r="G15" s="140">
        <v>21</v>
      </c>
      <c r="H15" s="139" t="s">
        <v>18</v>
      </c>
      <c r="I15" s="138">
        <v>16</v>
      </c>
      <c r="J15" s="140">
        <v>18</v>
      </c>
      <c r="K15" s="139" t="s">
        <v>18</v>
      </c>
      <c r="L15" s="138">
        <v>21</v>
      </c>
      <c r="M15" s="137">
        <f t="shared" si="0"/>
        <v>55</v>
      </c>
      <c r="N15" s="136">
        <f t="shared" si="1"/>
        <v>58</v>
      </c>
      <c r="O15" s="135">
        <f t="shared" si="2"/>
        <v>1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77" t="s">
        <v>143</v>
      </c>
    </row>
    <row r="16" spans="1:19" ht="30" customHeight="1">
      <c r="A16" s="142" t="s">
        <v>64</v>
      </c>
      <c r="B16" s="179" t="s">
        <v>99</v>
      </c>
      <c r="C16" s="179" t="s">
        <v>84</v>
      </c>
      <c r="D16" s="140">
        <v>8</v>
      </c>
      <c r="E16" s="139" t="s">
        <v>18</v>
      </c>
      <c r="F16" s="138">
        <v>21</v>
      </c>
      <c r="G16" s="140">
        <v>5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13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77" t="s">
        <v>94</v>
      </c>
    </row>
    <row r="17" spans="1:19" ht="30" customHeight="1">
      <c r="A17" s="142" t="s">
        <v>63</v>
      </c>
      <c r="B17" s="179" t="s">
        <v>100</v>
      </c>
      <c r="C17" s="179" t="s">
        <v>85</v>
      </c>
      <c r="D17" s="140">
        <v>21</v>
      </c>
      <c r="E17" s="139" t="s">
        <v>18</v>
      </c>
      <c r="F17" s="138">
        <v>19</v>
      </c>
      <c r="G17" s="140">
        <v>21</v>
      </c>
      <c r="H17" s="139" t="s">
        <v>18</v>
      </c>
      <c r="I17" s="138">
        <v>19</v>
      </c>
      <c r="J17" s="140"/>
      <c r="K17" s="139" t="s">
        <v>18</v>
      </c>
      <c r="L17" s="138"/>
      <c r="M17" s="137">
        <f t="shared" si="0"/>
        <v>42</v>
      </c>
      <c r="N17" s="136">
        <f t="shared" si="1"/>
        <v>38</v>
      </c>
      <c r="O17" s="135">
        <f t="shared" si="2"/>
        <v>2</v>
      </c>
      <c r="P17" s="134">
        <f t="shared" si="3"/>
        <v>0</v>
      </c>
      <c r="Q17" s="144">
        <f t="shared" si="4"/>
        <v>1</v>
      </c>
      <c r="R17" s="132">
        <f t="shared" si="4"/>
        <v>0</v>
      </c>
      <c r="S17" s="177" t="s">
        <v>143</v>
      </c>
    </row>
    <row r="18" spans="1:19" ht="30" customHeight="1">
      <c r="A18" s="142" t="s">
        <v>62</v>
      </c>
      <c r="B18" s="179" t="s">
        <v>170</v>
      </c>
      <c r="C18" s="179" t="s">
        <v>166</v>
      </c>
      <c r="D18" s="140">
        <v>21</v>
      </c>
      <c r="E18" s="139" t="s">
        <v>18</v>
      </c>
      <c r="F18" s="138">
        <v>13</v>
      </c>
      <c r="G18" s="140">
        <v>21</v>
      </c>
      <c r="H18" s="139" t="s">
        <v>18</v>
      </c>
      <c r="I18" s="138">
        <v>16</v>
      </c>
      <c r="J18" s="140"/>
      <c r="K18" s="139" t="s">
        <v>18</v>
      </c>
      <c r="L18" s="138"/>
      <c r="M18" s="137">
        <f t="shared" si="0"/>
        <v>42</v>
      </c>
      <c r="N18" s="136">
        <f t="shared" si="1"/>
        <v>29</v>
      </c>
      <c r="O18" s="135">
        <f t="shared" si="2"/>
        <v>2</v>
      </c>
      <c r="P18" s="134">
        <f t="shared" si="3"/>
        <v>0</v>
      </c>
      <c r="Q18" s="144">
        <f t="shared" si="4"/>
        <v>1</v>
      </c>
      <c r="R18" s="132">
        <f t="shared" si="4"/>
        <v>0</v>
      </c>
      <c r="S18" s="177" t="s">
        <v>94</v>
      </c>
    </row>
    <row r="19" spans="1:19" ht="30" customHeight="1" thickBot="1">
      <c r="A19" s="142" t="s">
        <v>61</v>
      </c>
      <c r="B19" s="179" t="s">
        <v>102</v>
      </c>
      <c r="C19" s="179" t="s">
        <v>167</v>
      </c>
      <c r="D19" s="140">
        <v>13</v>
      </c>
      <c r="E19" s="139" t="s">
        <v>18</v>
      </c>
      <c r="F19" s="138">
        <v>21</v>
      </c>
      <c r="G19" s="140">
        <v>21</v>
      </c>
      <c r="H19" s="139" t="s">
        <v>18</v>
      </c>
      <c r="I19" s="138">
        <v>11</v>
      </c>
      <c r="J19" s="140">
        <v>21</v>
      </c>
      <c r="K19" s="139" t="s">
        <v>18</v>
      </c>
      <c r="L19" s="138">
        <v>12</v>
      </c>
      <c r="M19" s="137">
        <f t="shared" si="0"/>
        <v>55</v>
      </c>
      <c r="N19" s="136">
        <f t="shared" si="1"/>
        <v>44</v>
      </c>
      <c r="O19" s="135">
        <f t="shared" si="2"/>
        <v>2</v>
      </c>
      <c r="P19" s="134">
        <f t="shared" si="3"/>
        <v>1</v>
      </c>
      <c r="Q19" s="133">
        <f t="shared" si="4"/>
        <v>1</v>
      </c>
      <c r="R19" s="132">
        <f t="shared" si="4"/>
        <v>0</v>
      </c>
      <c r="S19" s="177" t="s">
        <v>143</v>
      </c>
    </row>
    <row r="20" spans="1:19" ht="34.5" customHeight="1" thickBot="1">
      <c r="A20" s="130" t="s">
        <v>10</v>
      </c>
      <c r="B20" s="199" t="str">
        <f>IF(Q20&gt;R20,C8,IF(R20&gt;Q20,C9,"remíza"))</f>
        <v>Jižní Morava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288</v>
      </c>
      <c r="N20" s="126">
        <f t="shared" si="5"/>
        <v>316</v>
      </c>
      <c r="O20" s="127">
        <f t="shared" si="5"/>
        <v>8</v>
      </c>
      <c r="P20" s="128">
        <f t="shared" si="5"/>
        <v>9</v>
      </c>
      <c r="Q20" s="127">
        <f t="shared" si="5"/>
        <v>3</v>
      </c>
      <c r="R20" s="126">
        <f t="shared" si="5"/>
        <v>4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96" zoomScaleNormal="96" zoomScalePageLayoutView="0" workbookViewId="0" topLeftCell="A6">
      <selection activeCell="V18" sqref="V18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78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77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188</v>
      </c>
      <c r="C13" s="180" t="s">
        <v>103</v>
      </c>
      <c r="D13" s="150">
        <v>21</v>
      </c>
      <c r="E13" s="149" t="s">
        <v>18</v>
      </c>
      <c r="F13" s="148">
        <v>18</v>
      </c>
      <c r="G13" s="150">
        <v>11</v>
      </c>
      <c r="H13" s="149" t="s">
        <v>18</v>
      </c>
      <c r="I13" s="148">
        <v>21</v>
      </c>
      <c r="J13" s="150">
        <v>19</v>
      </c>
      <c r="K13" s="149" t="s">
        <v>18</v>
      </c>
      <c r="L13" s="148">
        <v>21</v>
      </c>
      <c r="M13" s="137">
        <f aca="true" t="shared" si="0" ref="M13:M19">D13+G13+J13</f>
        <v>51</v>
      </c>
      <c r="N13" s="136">
        <f aca="true" t="shared" si="1" ref="N13:N19">F13+I13+L13</f>
        <v>60</v>
      </c>
      <c r="O13" s="135">
        <f aca="true" t="shared" si="2" ref="O13:O19">IF(D13&gt;F13,1,0)+IF(G13&gt;I13,1,0)+IF(J13&gt;L13,1,0)</f>
        <v>1</v>
      </c>
      <c r="P13" s="134">
        <f aca="true" t="shared" si="3" ref="P13:P19">IF(D13&lt;F13,1,0)+IF(G13&lt;I13,1,0)+IF(J13&lt;L13,1,0)</f>
        <v>2</v>
      </c>
      <c r="Q13" s="147">
        <f aca="true" t="shared" si="4" ref="Q13:R19">IF(O13=2,1,0)</f>
        <v>0</v>
      </c>
      <c r="R13" s="132">
        <f t="shared" si="4"/>
        <v>1</v>
      </c>
      <c r="S13" s="177" t="s">
        <v>94</v>
      </c>
    </row>
    <row r="14" spans="1:19" ht="30" customHeight="1">
      <c r="A14" s="142" t="s">
        <v>66</v>
      </c>
      <c r="B14" s="178" t="s">
        <v>189</v>
      </c>
      <c r="C14" s="180" t="s">
        <v>104</v>
      </c>
      <c r="D14" s="140">
        <v>9</v>
      </c>
      <c r="E14" s="139" t="s">
        <v>18</v>
      </c>
      <c r="F14" s="138">
        <v>21</v>
      </c>
      <c r="G14" s="140">
        <v>9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18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77" t="s">
        <v>109</v>
      </c>
    </row>
    <row r="15" spans="1:19" ht="30" customHeight="1">
      <c r="A15" s="142" t="s">
        <v>65</v>
      </c>
      <c r="B15" s="178" t="s">
        <v>155</v>
      </c>
      <c r="C15" s="180" t="s">
        <v>105</v>
      </c>
      <c r="D15" s="140">
        <v>18</v>
      </c>
      <c r="E15" s="139" t="s">
        <v>18</v>
      </c>
      <c r="F15" s="138">
        <v>21</v>
      </c>
      <c r="G15" s="140">
        <v>8</v>
      </c>
      <c r="H15" s="139" t="s">
        <v>18</v>
      </c>
      <c r="I15" s="138">
        <v>21</v>
      </c>
      <c r="J15" s="140"/>
      <c r="K15" s="139" t="s">
        <v>18</v>
      </c>
      <c r="L15" s="138"/>
      <c r="M15" s="137">
        <f t="shared" si="0"/>
        <v>26</v>
      </c>
      <c r="N15" s="136">
        <f t="shared" si="1"/>
        <v>42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77" t="s">
        <v>94</v>
      </c>
    </row>
    <row r="16" spans="1:19" ht="30" customHeight="1">
      <c r="A16" s="142" t="s">
        <v>64</v>
      </c>
      <c r="B16" s="179" t="s">
        <v>84</v>
      </c>
      <c r="C16" s="179" t="s">
        <v>106</v>
      </c>
      <c r="D16" s="140">
        <v>22</v>
      </c>
      <c r="E16" s="139" t="s">
        <v>18</v>
      </c>
      <c r="F16" s="138">
        <v>20</v>
      </c>
      <c r="G16" s="140">
        <v>21</v>
      </c>
      <c r="H16" s="139" t="s">
        <v>18</v>
      </c>
      <c r="I16" s="138">
        <v>3</v>
      </c>
      <c r="J16" s="140"/>
      <c r="K16" s="139" t="s">
        <v>18</v>
      </c>
      <c r="L16" s="138"/>
      <c r="M16" s="137">
        <f t="shared" si="0"/>
        <v>43</v>
      </c>
      <c r="N16" s="136">
        <f t="shared" si="1"/>
        <v>23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77" t="s">
        <v>109</v>
      </c>
    </row>
    <row r="17" spans="1:19" ht="30" customHeight="1">
      <c r="A17" s="142" t="s">
        <v>63</v>
      </c>
      <c r="B17" s="179" t="s">
        <v>190</v>
      </c>
      <c r="C17" s="179" t="s">
        <v>173</v>
      </c>
      <c r="D17" s="140">
        <v>21</v>
      </c>
      <c r="E17" s="139" t="s">
        <v>18</v>
      </c>
      <c r="F17" s="138">
        <v>17</v>
      </c>
      <c r="G17" s="140">
        <v>15</v>
      </c>
      <c r="H17" s="139" t="s">
        <v>18</v>
      </c>
      <c r="I17" s="138">
        <v>21</v>
      </c>
      <c r="J17" s="140">
        <v>19</v>
      </c>
      <c r="K17" s="139" t="s">
        <v>18</v>
      </c>
      <c r="L17" s="138">
        <v>21</v>
      </c>
      <c r="M17" s="137">
        <f t="shared" si="0"/>
        <v>55</v>
      </c>
      <c r="N17" s="136">
        <f t="shared" si="1"/>
        <v>59</v>
      </c>
      <c r="O17" s="135">
        <f t="shared" si="2"/>
        <v>1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94</v>
      </c>
    </row>
    <row r="18" spans="1:19" ht="30" customHeight="1">
      <c r="A18" s="142" t="s">
        <v>62</v>
      </c>
      <c r="B18" s="179" t="s">
        <v>191</v>
      </c>
      <c r="C18" s="179" t="s">
        <v>158</v>
      </c>
      <c r="D18" s="140">
        <v>19</v>
      </c>
      <c r="E18" s="139" t="s">
        <v>18</v>
      </c>
      <c r="F18" s="138">
        <v>21</v>
      </c>
      <c r="G18" s="140">
        <v>11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30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109</v>
      </c>
    </row>
    <row r="19" spans="1:19" ht="30" customHeight="1" thickBot="1">
      <c r="A19" s="142" t="s">
        <v>61</v>
      </c>
      <c r="B19" s="179" t="s">
        <v>167</v>
      </c>
      <c r="C19" s="179" t="s">
        <v>175</v>
      </c>
      <c r="D19" s="140">
        <v>21</v>
      </c>
      <c r="E19" s="139" t="s">
        <v>18</v>
      </c>
      <c r="F19" s="138">
        <v>10</v>
      </c>
      <c r="G19" s="140">
        <v>21</v>
      </c>
      <c r="H19" s="139" t="s">
        <v>18</v>
      </c>
      <c r="I19" s="138">
        <v>13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23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77" t="s">
        <v>94</v>
      </c>
    </row>
    <row r="20" spans="1:19" ht="34.5" customHeight="1" thickBot="1">
      <c r="A20" s="130" t="s">
        <v>10</v>
      </c>
      <c r="B20" s="199" t="str">
        <f>IF(Q20&gt;R20,C8,IF(R20&gt;Q20,C9,"remíza"))</f>
        <v>Východní Čechy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265</v>
      </c>
      <c r="N20" s="126">
        <f t="shared" si="5"/>
        <v>291</v>
      </c>
      <c r="O20" s="127">
        <f t="shared" si="5"/>
        <v>6</v>
      </c>
      <c r="P20" s="128">
        <f t="shared" si="5"/>
        <v>10</v>
      </c>
      <c r="Q20" s="127">
        <f t="shared" si="5"/>
        <v>2</v>
      </c>
      <c r="R20" s="126">
        <f t="shared" si="5"/>
        <v>5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106" zoomScaleNormal="106" zoomScalePageLayoutView="0" workbookViewId="0" topLeftCell="A8">
      <selection activeCell="J19" sqref="J19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79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80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78" t="s">
        <v>176</v>
      </c>
      <c r="C13" s="180" t="s">
        <v>187</v>
      </c>
      <c r="D13" s="150">
        <v>21</v>
      </c>
      <c r="E13" s="149" t="s">
        <v>18</v>
      </c>
      <c r="F13" s="148">
        <v>18</v>
      </c>
      <c r="G13" s="150">
        <v>18</v>
      </c>
      <c r="H13" s="149" t="s">
        <v>18</v>
      </c>
      <c r="I13" s="148">
        <v>21</v>
      </c>
      <c r="J13" s="150">
        <v>21</v>
      </c>
      <c r="K13" s="149" t="s">
        <v>18</v>
      </c>
      <c r="L13" s="148">
        <v>12</v>
      </c>
      <c r="M13" s="137">
        <f aca="true" t="shared" si="0" ref="M13:M19">D13+G13+J13</f>
        <v>60</v>
      </c>
      <c r="N13" s="136">
        <f aca="true" t="shared" si="1" ref="N13:N19">F13+I13+L13</f>
        <v>51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1</v>
      </c>
      <c r="Q13" s="147">
        <f aca="true" t="shared" si="4" ref="Q13:R19">IF(O13=2,1,0)</f>
        <v>1</v>
      </c>
      <c r="R13" s="132">
        <f t="shared" si="4"/>
        <v>0</v>
      </c>
      <c r="S13" s="177" t="s">
        <v>95</v>
      </c>
    </row>
    <row r="14" spans="1:19" ht="30" customHeight="1">
      <c r="A14" s="142" t="s">
        <v>66</v>
      </c>
      <c r="B14" s="178" t="s">
        <v>88</v>
      </c>
      <c r="C14" s="180" t="s">
        <v>169</v>
      </c>
      <c r="D14" s="140">
        <v>21</v>
      </c>
      <c r="E14" s="139" t="s">
        <v>18</v>
      </c>
      <c r="F14" s="138">
        <v>4</v>
      </c>
      <c r="G14" s="140">
        <v>21</v>
      </c>
      <c r="H14" s="139" t="s">
        <v>18</v>
      </c>
      <c r="I14" s="138">
        <v>3</v>
      </c>
      <c r="J14" s="140"/>
      <c r="K14" s="139" t="s">
        <v>18</v>
      </c>
      <c r="L14" s="138"/>
      <c r="M14" s="137">
        <f t="shared" si="0"/>
        <v>42</v>
      </c>
      <c r="N14" s="136">
        <f t="shared" si="1"/>
        <v>7</v>
      </c>
      <c r="O14" s="135">
        <f t="shared" si="2"/>
        <v>2</v>
      </c>
      <c r="P14" s="134">
        <f t="shared" si="3"/>
        <v>0</v>
      </c>
      <c r="Q14" s="144">
        <f t="shared" si="4"/>
        <v>1</v>
      </c>
      <c r="R14" s="132">
        <f t="shared" si="4"/>
        <v>0</v>
      </c>
      <c r="S14" s="177" t="s">
        <v>143</v>
      </c>
    </row>
    <row r="15" spans="1:19" ht="30" customHeight="1">
      <c r="A15" s="142" t="s">
        <v>65</v>
      </c>
      <c r="B15" s="178" t="s">
        <v>149</v>
      </c>
      <c r="C15" s="180" t="s">
        <v>171</v>
      </c>
      <c r="D15" s="140">
        <v>13</v>
      </c>
      <c r="E15" s="139" t="s">
        <v>18</v>
      </c>
      <c r="F15" s="138">
        <v>21</v>
      </c>
      <c r="G15" s="140">
        <v>21</v>
      </c>
      <c r="H15" s="139" t="s">
        <v>18</v>
      </c>
      <c r="I15" s="138">
        <v>23</v>
      </c>
      <c r="J15" s="140"/>
      <c r="K15" s="139" t="s">
        <v>18</v>
      </c>
      <c r="L15" s="138"/>
      <c r="M15" s="137">
        <f t="shared" si="0"/>
        <v>34</v>
      </c>
      <c r="N15" s="136">
        <f t="shared" si="1"/>
        <v>44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77" t="s">
        <v>95</v>
      </c>
    </row>
    <row r="16" spans="1:19" ht="30" customHeight="1">
      <c r="A16" s="142" t="s">
        <v>64</v>
      </c>
      <c r="B16" s="179" t="s">
        <v>90</v>
      </c>
      <c r="C16" s="179" t="s">
        <v>99</v>
      </c>
      <c r="D16" s="140">
        <v>7</v>
      </c>
      <c r="E16" s="139" t="s">
        <v>18</v>
      </c>
      <c r="F16" s="138">
        <v>21</v>
      </c>
      <c r="G16" s="140">
        <v>10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17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77" t="s">
        <v>143</v>
      </c>
    </row>
    <row r="17" spans="1:19" ht="30" customHeight="1">
      <c r="A17" s="142" t="s">
        <v>63</v>
      </c>
      <c r="B17" s="179" t="s">
        <v>150</v>
      </c>
      <c r="C17" s="179" t="s">
        <v>100</v>
      </c>
      <c r="D17" s="140">
        <v>9</v>
      </c>
      <c r="E17" s="139" t="s">
        <v>18</v>
      </c>
      <c r="F17" s="138">
        <v>21</v>
      </c>
      <c r="G17" s="140">
        <v>11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20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77" t="s">
        <v>95</v>
      </c>
    </row>
    <row r="18" spans="1:19" ht="30" customHeight="1">
      <c r="A18" s="142" t="s">
        <v>62</v>
      </c>
      <c r="B18" s="179" t="s">
        <v>92</v>
      </c>
      <c r="C18" s="179" t="s">
        <v>170</v>
      </c>
      <c r="D18" s="140">
        <v>14</v>
      </c>
      <c r="E18" s="139" t="s">
        <v>18</v>
      </c>
      <c r="F18" s="138">
        <v>21</v>
      </c>
      <c r="G18" s="140">
        <v>13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27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77" t="s">
        <v>143</v>
      </c>
    </row>
    <row r="19" spans="1:19" ht="30" customHeight="1" thickBot="1">
      <c r="A19" s="142" t="s">
        <v>61</v>
      </c>
      <c r="B19" s="179" t="s">
        <v>151</v>
      </c>
      <c r="C19" s="179" t="s">
        <v>102</v>
      </c>
      <c r="D19" s="140">
        <v>12</v>
      </c>
      <c r="E19" s="139" t="s">
        <v>18</v>
      </c>
      <c r="F19" s="138">
        <v>21</v>
      </c>
      <c r="G19" s="140">
        <v>10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22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77" t="s">
        <v>95</v>
      </c>
    </row>
    <row r="20" spans="1:19" ht="34.5" customHeight="1" thickBot="1">
      <c r="A20" s="130" t="s">
        <v>10</v>
      </c>
      <c r="B20" s="199" t="str">
        <f>IF(Q20&gt;R20,C8,IF(R20&gt;Q20,C9,"remíza"))</f>
        <v>Moravskoslezský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222</v>
      </c>
      <c r="N20" s="126">
        <f t="shared" si="5"/>
        <v>270</v>
      </c>
      <c r="O20" s="127">
        <f t="shared" si="5"/>
        <v>4</v>
      </c>
      <c r="P20" s="128">
        <f t="shared" si="5"/>
        <v>11</v>
      </c>
      <c r="Q20" s="127">
        <f t="shared" si="5"/>
        <v>2</v>
      </c>
      <c r="R20" s="126">
        <f t="shared" si="5"/>
        <v>5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="120" zoomScaleNormal="120" zoomScalePageLayoutView="0" workbookViewId="0" topLeftCell="A1">
      <selection activeCell="P10" sqref="P10:S1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/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/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45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/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46"/>
      <c r="C13" s="145"/>
      <c r="D13" s="150"/>
      <c r="E13" s="149" t="s">
        <v>18</v>
      </c>
      <c r="F13" s="148"/>
      <c r="G13" s="150"/>
      <c r="H13" s="149" t="s">
        <v>18</v>
      </c>
      <c r="I13" s="148"/>
      <c r="J13" s="150"/>
      <c r="K13" s="149" t="s">
        <v>18</v>
      </c>
      <c r="L13" s="148"/>
      <c r="M13" s="137">
        <f aca="true" t="shared" si="0" ref="M13:M19">D13+G13+J13</f>
        <v>0</v>
      </c>
      <c r="N13" s="136">
        <f aca="true" t="shared" si="1" ref="N13:N19">F13+I13+L13</f>
        <v>0</v>
      </c>
      <c r="O13" s="135">
        <f aca="true" t="shared" si="2" ref="O13:O19">IF(D13&gt;F13,1,0)+IF(G13&gt;I13,1,0)+IF(J13&gt;L13,1,0)</f>
        <v>0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0</v>
      </c>
      <c r="R13" s="132">
        <f t="shared" si="4"/>
        <v>0</v>
      </c>
      <c r="S13" s="143"/>
    </row>
    <row r="14" spans="1:19" ht="30" customHeight="1">
      <c r="A14" s="142" t="s">
        <v>66</v>
      </c>
      <c r="B14" s="146"/>
      <c r="C14" s="145"/>
      <c r="D14" s="140"/>
      <c r="E14" s="139" t="s">
        <v>18</v>
      </c>
      <c r="F14" s="138"/>
      <c r="G14" s="140"/>
      <c r="H14" s="139" t="s">
        <v>18</v>
      </c>
      <c r="I14" s="138"/>
      <c r="J14" s="140"/>
      <c r="K14" s="139" t="s">
        <v>18</v>
      </c>
      <c r="L14" s="138"/>
      <c r="M14" s="137">
        <f t="shared" si="0"/>
        <v>0</v>
      </c>
      <c r="N14" s="136">
        <f t="shared" si="1"/>
        <v>0</v>
      </c>
      <c r="O14" s="135">
        <f t="shared" si="2"/>
        <v>0</v>
      </c>
      <c r="P14" s="134">
        <f t="shared" si="3"/>
        <v>0</v>
      </c>
      <c r="Q14" s="144">
        <f t="shared" si="4"/>
        <v>0</v>
      </c>
      <c r="R14" s="132">
        <f t="shared" si="4"/>
        <v>0</v>
      </c>
      <c r="S14" s="143"/>
    </row>
    <row r="15" spans="1:19" ht="30" customHeight="1">
      <c r="A15" s="142" t="s">
        <v>65</v>
      </c>
      <c r="B15" s="146"/>
      <c r="C15" s="145"/>
      <c r="D15" s="140"/>
      <c r="E15" s="139" t="s">
        <v>18</v>
      </c>
      <c r="F15" s="138"/>
      <c r="G15" s="140"/>
      <c r="H15" s="139" t="s">
        <v>18</v>
      </c>
      <c r="I15" s="138"/>
      <c r="J15" s="140"/>
      <c r="K15" s="139" t="s">
        <v>18</v>
      </c>
      <c r="L15" s="138"/>
      <c r="M15" s="137">
        <f t="shared" si="0"/>
        <v>0</v>
      </c>
      <c r="N15" s="136">
        <f t="shared" si="1"/>
        <v>0</v>
      </c>
      <c r="O15" s="135">
        <f t="shared" si="2"/>
        <v>0</v>
      </c>
      <c r="P15" s="134">
        <f t="shared" si="3"/>
        <v>0</v>
      </c>
      <c r="Q15" s="144">
        <f t="shared" si="4"/>
        <v>0</v>
      </c>
      <c r="R15" s="132">
        <f t="shared" si="4"/>
        <v>0</v>
      </c>
      <c r="S15" s="143"/>
    </row>
    <row r="16" spans="1:19" ht="30" customHeight="1">
      <c r="A16" s="142" t="s">
        <v>64</v>
      </c>
      <c r="B16" s="141"/>
      <c r="C16" s="141"/>
      <c r="D16" s="140"/>
      <c r="E16" s="139" t="s">
        <v>18</v>
      </c>
      <c r="F16" s="138"/>
      <c r="G16" s="140"/>
      <c r="H16" s="139" t="s">
        <v>18</v>
      </c>
      <c r="I16" s="138"/>
      <c r="J16" s="140"/>
      <c r="K16" s="139" t="s">
        <v>18</v>
      </c>
      <c r="L16" s="138"/>
      <c r="M16" s="137">
        <f t="shared" si="0"/>
        <v>0</v>
      </c>
      <c r="N16" s="136">
        <f t="shared" si="1"/>
        <v>0</v>
      </c>
      <c r="O16" s="135">
        <f t="shared" si="2"/>
        <v>0</v>
      </c>
      <c r="P16" s="134">
        <f t="shared" si="3"/>
        <v>0</v>
      </c>
      <c r="Q16" s="144">
        <f t="shared" si="4"/>
        <v>0</v>
      </c>
      <c r="R16" s="132">
        <f t="shared" si="4"/>
        <v>0</v>
      </c>
      <c r="S16" s="143"/>
    </row>
    <row r="17" spans="1:19" ht="30" customHeight="1">
      <c r="A17" s="142" t="s">
        <v>63</v>
      </c>
      <c r="B17" s="141"/>
      <c r="C17" s="141"/>
      <c r="D17" s="140"/>
      <c r="E17" s="139" t="s">
        <v>18</v>
      </c>
      <c r="F17" s="138"/>
      <c r="G17" s="140"/>
      <c r="H17" s="139" t="s">
        <v>18</v>
      </c>
      <c r="I17" s="138"/>
      <c r="J17" s="140"/>
      <c r="K17" s="139" t="s">
        <v>18</v>
      </c>
      <c r="L17" s="138"/>
      <c r="M17" s="137">
        <f t="shared" si="0"/>
        <v>0</v>
      </c>
      <c r="N17" s="136">
        <f t="shared" si="1"/>
        <v>0</v>
      </c>
      <c r="O17" s="135">
        <f t="shared" si="2"/>
        <v>0</v>
      </c>
      <c r="P17" s="134">
        <f t="shared" si="3"/>
        <v>0</v>
      </c>
      <c r="Q17" s="144">
        <f t="shared" si="4"/>
        <v>0</v>
      </c>
      <c r="R17" s="132">
        <f t="shared" si="4"/>
        <v>0</v>
      </c>
      <c r="S17" s="143"/>
    </row>
    <row r="18" spans="1:19" ht="30" customHeight="1">
      <c r="A18" s="142" t="s">
        <v>62</v>
      </c>
      <c r="B18" s="141"/>
      <c r="C18" s="141"/>
      <c r="D18" s="140"/>
      <c r="E18" s="139" t="s">
        <v>18</v>
      </c>
      <c r="F18" s="138"/>
      <c r="G18" s="140"/>
      <c r="H18" s="139" t="s">
        <v>18</v>
      </c>
      <c r="I18" s="138"/>
      <c r="J18" s="140"/>
      <c r="K18" s="139" t="s">
        <v>18</v>
      </c>
      <c r="L18" s="138"/>
      <c r="M18" s="137">
        <f t="shared" si="0"/>
        <v>0</v>
      </c>
      <c r="N18" s="136">
        <f t="shared" si="1"/>
        <v>0</v>
      </c>
      <c r="O18" s="135">
        <f t="shared" si="2"/>
        <v>0</v>
      </c>
      <c r="P18" s="134">
        <f t="shared" si="3"/>
        <v>0</v>
      </c>
      <c r="Q18" s="144">
        <f t="shared" si="4"/>
        <v>0</v>
      </c>
      <c r="R18" s="132">
        <f t="shared" si="4"/>
        <v>0</v>
      </c>
      <c r="S18" s="143"/>
    </row>
    <row r="19" spans="1:19" ht="30" customHeight="1" thickBot="1">
      <c r="A19" s="142" t="s">
        <v>61</v>
      </c>
      <c r="B19" s="141"/>
      <c r="C19" s="141"/>
      <c r="D19" s="140"/>
      <c r="E19" s="139" t="s">
        <v>18</v>
      </c>
      <c r="F19" s="138"/>
      <c r="G19" s="140"/>
      <c r="H19" s="139" t="s">
        <v>18</v>
      </c>
      <c r="I19" s="138"/>
      <c r="J19" s="140"/>
      <c r="K19" s="139" t="s">
        <v>18</v>
      </c>
      <c r="L19" s="138"/>
      <c r="M19" s="137">
        <f t="shared" si="0"/>
        <v>0</v>
      </c>
      <c r="N19" s="136">
        <f t="shared" si="1"/>
        <v>0</v>
      </c>
      <c r="O19" s="135">
        <f t="shared" si="2"/>
        <v>0</v>
      </c>
      <c r="P19" s="134">
        <f t="shared" si="3"/>
        <v>0</v>
      </c>
      <c r="Q19" s="133">
        <f t="shared" si="4"/>
        <v>0</v>
      </c>
      <c r="R19" s="132">
        <f t="shared" si="4"/>
        <v>0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remíza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0</v>
      </c>
      <c r="N20" s="126">
        <f t="shared" si="5"/>
        <v>0</v>
      </c>
      <c r="O20" s="127">
        <f t="shared" si="5"/>
        <v>0</v>
      </c>
      <c r="P20" s="128">
        <f t="shared" si="5"/>
        <v>0</v>
      </c>
      <c r="Q20" s="127">
        <f t="shared" si="5"/>
        <v>0</v>
      </c>
      <c r="R20" s="126">
        <f t="shared" si="5"/>
        <v>0</v>
      </c>
      <c r="S20" s="1" t="s">
        <v>60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B6">
      <selection activeCell="W16" sqref="W16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73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75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72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92" t="s">
        <v>156</v>
      </c>
      <c r="C13" s="190" t="s">
        <v>216</v>
      </c>
      <c r="D13" s="150">
        <v>21</v>
      </c>
      <c r="E13" s="149" t="s">
        <v>18</v>
      </c>
      <c r="F13" s="148">
        <v>11</v>
      </c>
      <c r="G13" s="150">
        <v>21</v>
      </c>
      <c r="H13" s="149" t="s">
        <v>18</v>
      </c>
      <c r="I13" s="148">
        <v>9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20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43"/>
    </row>
    <row r="14" spans="1:19" ht="30" customHeight="1">
      <c r="A14" s="142" t="s">
        <v>66</v>
      </c>
      <c r="B14" s="192" t="s">
        <v>206</v>
      </c>
      <c r="C14" s="190" t="s">
        <v>134</v>
      </c>
      <c r="D14" s="140">
        <v>21</v>
      </c>
      <c r="E14" s="139" t="s">
        <v>18</v>
      </c>
      <c r="F14" s="138">
        <v>11</v>
      </c>
      <c r="G14" s="140">
        <v>21</v>
      </c>
      <c r="H14" s="139" t="s">
        <v>18</v>
      </c>
      <c r="I14" s="138">
        <v>14</v>
      </c>
      <c r="J14" s="140"/>
      <c r="K14" s="139" t="s">
        <v>18</v>
      </c>
      <c r="L14" s="138"/>
      <c r="M14" s="137">
        <f t="shared" si="0"/>
        <v>42</v>
      </c>
      <c r="N14" s="136">
        <f t="shared" si="1"/>
        <v>25</v>
      </c>
      <c r="O14" s="135">
        <f t="shared" si="2"/>
        <v>2</v>
      </c>
      <c r="P14" s="134">
        <f t="shared" si="3"/>
        <v>0</v>
      </c>
      <c r="Q14" s="144">
        <f t="shared" si="4"/>
        <v>1</v>
      </c>
      <c r="R14" s="132">
        <f t="shared" si="4"/>
        <v>0</v>
      </c>
      <c r="S14" s="143"/>
    </row>
    <row r="15" spans="1:19" ht="30" customHeight="1">
      <c r="A15" s="142" t="s">
        <v>65</v>
      </c>
      <c r="B15" s="192" t="s">
        <v>157</v>
      </c>
      <c r="C15" s="190" t="s">
        <v>217</v>
      </c>
      <c r="D15" s="140">
        <v>21</v>
      </c>
      <c r="E15" s="139" t="s">
        <v>18</v>
      </c>
      <c r="F15" s="138">
        <v>8</v>
      </c>
      <c r="G15" s="140">
        <v>21</v>
      </c>
      <c r="H15" s="139" t="s">
        <v>18</v>
      </c>
      <c r="I15" s="138">
        <v>9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17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43"/>
    </row>
    <row r="16" spans="1:19" ht="30" customHeight="1">
      <c r="A16" s="142" t="s">
        <v>64</v>
      </c>
      <c r="B16" s="191" t="s">
        <v>114</v>
      </c>
      <c r="C16" s="191" t="s">
        <v>136</v>
      </c>
      <c r="D16" s="140">
        <v>12</v>
      </c>
      <c r="E16" s="139" t="s">
        <v>18</v>
      </c>
      <c r="F16" s="138">
        <v>21</v>
      </c>
      <c r="G16" s="140">
        <v>11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23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43"/>
    </row>
    <row r="17" spans="1:19" ht="30" customHeight="1">
      <c r="A17" s="142" t="s">
        <v>63</v>
      </c>
      <c r="B17" s="191" t="s">
        <v>181</v>
      </c>
      <c r="C17" s="191" t="s">
        <v>137</v>
      </c>
      <c r="D17" s="140">
        <v>17</v>
      </c>
      <c r="E17" s="139" t="s">
        <v>18</v>
      </c>
      <c r="F17" s="138">
        <v>21</v>
      </c>
      <c r="G17" s="140">
        <v>22</v>
      </c>
      <c r="H17" s="139" t="s">
        <v>18</v>
      </c>
      <c r="I17" s="138">
        <v>24</v>
      </c>
      <c r="J17" s="140"/>
      <c r="K17" s="139" t="s">
        <v>18</v>
      </c>
      <c r="L17" s="138"/>
      <c r="M17" s="137">
        <f t="shared" si="0"/>
        <v>39</v>
      </c>
      <c r="N17" s="136">
        <f t="shared" si="1"/>
        <v>45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43"/>
    </row>
    <row r="18" spans="1:19" ht="30" customHeight="1">
      <c r="A18" s="142" t="s">
        <v>62</v>
      </c>
      <c r="B18" s="191" t="s">
        <v>116</v>
      </c>
      <c r="C18" s="191" t="s">
        <v>138</v>
      </c>
      <c r="D18" s="140">
        <v>21</v>
      </c>
      <c r="E18" s="139" t="s">
        <v>18</v>
      </c>
      <c r="F18" s="138">
        <v>9</v>
      </c>
      <c r="G18" s="140">
        <v>21</v>
      </c>
      <c r="H18" s="139" t="s">
        <v>18</v>
      </c>
      <c r="I18" s="138">
        <v>13</v>
      </c>
      <c r="J18" s="140"/>
      <c r="K18" s="139" t="s">
        <v>18</v>
      </c>
      <c r="L18" s="138"/>
      <c r="M18" s="137">
        <f t="shared" si="0"/>
        <v>42</v>
      </c>
      <c r="N18" s="136">
        <f t="shared" si="1"/>
        <v>22</v>
      </c>
      <c r="O18" s="135">
        <f t="shared" si="2"/>
        <v>2</v>
      </c>
      <c r="P18" s="134">
        <f t="shared" si="3"/>
        <v>0</v>
      </c>
      <c r="Q18" s="144">
        <f t="shared" si="4"/>
        <v>1</v>
      </c>
      <c r="R18" s="132">
        <f t="shared" si="4"/>
        <v>0</v>
      </c>
      <c r="S18" s="143"/>
    </row>
    <row r="19" spans="1:19" ht="30" customHeight="1" thickBot="1">
      <c r="A19" s="142" t="s">
        <v>61</v>
      </c>
      <c r="B19" s="191" t="s">
        <v>215</v>
      </c>
      <c r="C19" s="191" t="s">
        <v>139</v>
      </c>
      <c r="D19" s="140">
        <v>11</v>
      </c>
      <c r="E19" s="139" t="s">
        <v>18</v>
      </c>
      <c r="F19" s="138">
        <v>21</v>
      </c>
      <c r="G19" s="140">
        <v>17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28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Praha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258</v>
      </c>
      <c r="N20" s="126">
        <f t="shared" si="5"/>
        <v>213</v>
      </c>
      <c r="O20" s="127">
        <f t="shared" si="5"/>
        <v>8</v>
      </c>
      <c r="P20" s="128">
        <f t="shared" si="5"/>
        <v>6</v>
      </c>
      <c r="Q20" s="127">
        <f t="shared" si="5"/>
        <v>4</v>
      </c>
      <c r="R20" s="126">
        <f t="shared" si="5"/>
        <v>3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B6">
      <selection activeCell="S14" sqref="S14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77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80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230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92" t="s">
        <v>103</v>
      </c>
      <c r="C13" s="190" t="s">
        <v>168</v>
      </c>
      <c r="D13" s="150">
        <v>21</v>
      </c>
      <c r="E13" s="149" t="s">
        <v>18</v>
      </c>
      <c r="F13" s="148">
        <v>11</v>
      </c>
      <c r="G13" s="150">
        <v>21</v>
      </c>
      <c r="H13" s="149" t="s">
        <v>18</v>
      </c>
      <c r="I13" s="148">
        <v>13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24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43"/>
    </row>
    <row r="14" spans="1:19" ht="30" customHeight="1">
      <c r="A14" s="142" t="s">
        <v>66</v>
      </c>
      <c r="B14" s="192" t="s">
        <v>104</v>
      </c>
      <c r="C14" s="190" t="s">
        <v>98</v>
      </c>
      <c r="D14" s="140">
        <v>21</v>
      </c>
      <c r="E14" s="139" t="s">
        <v>18</v>
      </c>
      <c r="F14" s="138">
        <v>17</v>
      </c>
      <c r="G14" s="140">
        <v>18</v>
      </c>
      <c r="H14" s="139" t="s">
        <v>18</v>
      </c>
      <c r="I14" s="138">
        <v>21</v>
      </c>
      <c r="J14" s="140">
        <v>21</v>
      </c>
      <c r="K14" s="139" t="s">
        <v>18</v>
      </c>
      <c r="L14" s="138">
        <v>17</v>
      </c>
      <c r="M14" s="137">
        <f t="shared" si="0"/>
        <v>60</v>
      </c>
      <c r="N14" s="136">
        <f t="shared" si="1"/>
        <v>55</v>
      </c>
      <c r="O14" s="135">
        <f t="shared" si="2"/>
        <v>2</v>
      </c>
      <c r="P14" s="134">
        <f t="shared" si="3"/>
        <v>1</v>
      </c>
      <c r="Q14" s="144">
        <f t="shared" si="4"/>
        <v>1</v>
      </c>
      <c r="R14" s="132">
        <f t="shared" si="4"/>
        <v>0</v>
      </c>
      <c r="S14" s="143"/>
    </row>
    <row r="15" spans="1:19" ht="30" customHeight="1">
      <c r="A15" s="142" t="s">
        <v>65</v>
      </c>
      <c r="B15" s="192" t="s">
        <v>172</v>
      </c>
      <c r="C15" s="190" t="s">
        <v>169</v>
      </c>
      <c r="D15" s="140">
        <v>14</v>
      </c>
      <c r="E15" s="139" t="s">
        <v>18</v>
      </c>
      <c r="F15" s="138">
        <v>21</v>
      </c>
      <c r="G15" s="140">
        <v>15</v>
      </c>
      <c r="H15" s="139" t="s">
        <v>18</v>
      </c>
      <c r="I15" s="138">
        <v>21</v>
      </c>
      <c r="J15" s="140"/>
      <c r="K15" s="139" t="s">
        <v>18</v>
      </c>
      <c r="L15" s="138"/>
      <c r="M15" s="137">
        <f t="shared" si="0"/>
        <v>29</v>
      </c>
      <c r="N15" s="136">
        <f t="shared" si="1"/>
        <v>42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43"/>
    </row>
    <row r="16" spans="1:19" ht="30" customHeight="1">
      <c r="A16" s="142" t="s">
        <v>64</v>
      </c>
      <c r="B16" s="191" t="s">
        <v>106</v>
      </c>
      <c r="C16" s="191" t="s">
        <v>99</v>
      </c>
      <c r="D16" s="140">
        <v>15</v>
      </c>
      <c r="E16" s="139" t="s">
        <v>18</v>
      </c>
      <c r="F16" s="138">
        <v>21</v>
      </c>
      <c r="G16" s="140">
        <v>11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26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43"/>
    </row>
    <row r="17" spans="1:19" ht="30" customHeight="1">
      <c r="A17" s="142" t="s">
        <v>63</v>
      </c>
      <c r="B17" s="191" t="s">
        <v>107</v>
      </c>
      <c r="C17" s="191" t="s">
        <v>208</v>
      </c>
      <c r="D17" s="140">
        <v>11</v>
      </c>
      <c r="E17" s="139" t="s">
        <v>18</v>
      </c>
      <c r="F17" s="138">
        <v>21</v>
      </c>
      <c r="G17" s="140">
        <v>9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20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43"/>
    </row>
    <row r="18" spans="1:19" ht="30" customHeight="1">
      <c r="A18" s="142" t="s">
        <v>62</v>
      </c>
      <c r="B18" s="191" t="s">
        <v>158</v>
      </c>
      <c r="C18" s="191" t="s">
        <v>218</v>
      </c>
      <c r="D18" s="140">
        <v>21</v>
      </c>
      <c r="E18" s="139" t="s">
        <v>18</v>
      </c>
      <c r="F18" s="138">
        <v>19</v>
      </c>
      <c r="G18" s="140">
        <v>13</v>
      </c>
      <c r="H18" s="139" t="s">
        <v>18</v>
      </c>
      <c r="I18" s="138">
        <v>21</v>
      </c>
      <c r="J18" s="140">
        <v>18</v>
      </c>
      <c r="K18" s="139" t="s">
        <v>18</v>
      </c>
      <c r="L18" s="138">
        <v>21</v>
      </c>
      <c r="M18" s="137">
        <f t="shared" si="0"/>
        <v>52</v>
      </c>
      <c r="N18" s="136">
        <f t="shared" si="1"/>
        <v>61</v>
      </c>
      <c r="O18" s="135">
        <f t="shared" si="2"/>
        <v>1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43"/>
    </row>
    <row r="19" spans="1:19" ht="30" customHeight="1" thickBot="1">
      <c r="A19" s="142" t="s">
        <v>61</v>
      </c>
      <c r="B19" s="141" t="s">
        <v>205</v>
      </c>
      <c r="C19" s="191" t="s">
        <v>219</v>
      </c>
      <c r="D19" s="140">
        <v>21</v>
      </c>
      <c r="E19" s="139" t="s">
        <v>18</v>
      </c>
      <c r="F19" s="138">
        <v>17</v>
      </c>
      <c r="G19" s="140">
        <v>12</v>
      </c>
      <c r="H19" s="139" t="s">
        <v>18</v>
      </c>
      <c r="I19" s="138">
        <v>21</v>
      </c>
      <c r="J19" s="140">
        <v>13</v>
      </c>
      <c r="K19" s="139" t="s">
        <v>18</v>
      </c>
      <c r="L19" s="138">
        <v>21</v>
      </c>
      <c r="M19" s="137">
        <f t="shared" si="0"/>
        <v>46</v>
      </c>
      <c r="N19" s="136">
        <f t="shared" si="1"/>
        <v>59</v>
      </c>
      <c r="O19" s="135">
        <f t="shared" si="2"/>
        <v>1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Moravskoslezský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275</v>
      </c>
      <c r="N20" s="126">
        <f t="shared" si="5"/>
        <v>325</v>
      </c>
      <c r="O20" s="127">
        <f t="shared" si="5"/>
        <v>6</v>
      </c>
      <c r="P20" s="128">
        <f t="shared" si="5"/>
        <v>11</v>
      </c>
      <c r="Q20" s="127">
        <f t="shared" si="5"/>
        <v>2</v>
      </c>
      <c r="R20" s="126">
        <f t="shared" si="5"/>
        <v>5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B1">
      <selection activeCell="P15" sqref="P15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78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79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231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92" t="s">
        <v>82</v>
      </c>
      <c r="C13" s="190" t="s">
        <v>96</v>
      </c>
      <c r="D13" s="150">
        <v>21</v>
      </c>
      <c r="E13" s="149" t="s">
        <v>18</v>
      </c>
      <c r="F13" s="148">
        <v>17</v>
      </c>
      <c r="G13" s="150">
        <v>22</v>
      </c>
      <c r="H13" s="149" t="s">
        <v>18</v>
      </c>
      <c r="I13" s="148">
        <v>20</v>
      </c>
      <c r="J13" s="150"/>
      <c r="K13" s="149" t="s">
        <v>18</v>
      </c>
      <c r="L13" s="148"/>
      <c r="M13" s="137">
        <f aca="true" t="shared" si="0" ref="M13:M19">D13+G13+J13</f>
        <v>43</v>
      </c>
      <c r="N13" s="136">
        <f aca="true" t="shared" si="1" ref="N13:N19">F13+I13+L13</f>
        <v>37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43"/>
    </row>
    <row r="14" spans="1:19" ht="30" customHeight="1">
      <c r="A14" s="142" t="s">
        <v>66</v>
      </c>
      <c r="B14" s="192" t="s">
        <v>189</v>
      </c>
      <c r="C14" s="190" t="s">
        <v>211</v>
      </c>
      <c r="D14" s="140">
        <v>5</v>
      </c>
      <c r="E14" s="139" t="s">
        <v>18</v>
      </c>
      <c r="F14" s="138">
        <v>21</v>
      </c>
      <c r="G14" s="140">
        <v>3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8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43"/>
    </row>
    <row r="15" spans="1:19" ht="30" customHeight="1">
      <c r="A15" s="142" t="s">
        <v>65</v>
      </c>
      <c r="B15" s="192" t="s">
        <v>155</v>
      </c>
      <c r="C15" s="190" t="s">
        <v>89</v>
      </c>
      <c r="D15" s="140">
        <v>21</v>
      </c>
      <c r="E15" s="139" t="s">
        <v>18</v>
      </c>
      <c r="F15" s="138">
        <v>10</v>
      </c>
      <c r="G15" s="140">
        <v>18</v>
      </c>
      <c r="H15" s="139" t="s">
        <v>18</v>
      </c>
      <c r="I15" s="138">
        <v>21</v>
      </c>
      <c r="J15" s="140">
        <v>21</v>
      </c>
      <c r="K15" s="139" t="s">
        <v>18</v>
      </c>
      <c r="L15" s="138">
        <v>15</v>
      </c>
      <c r="M15" s="137">
        <f t="shared" si="0"/>
        <v>60</v>
      </c>
      <c r="N15" s="136">
        <f t="shared" si="1"/>
        <v>46</v>
      </c>
      <c r="O15" s="135">
        <f t="shared" si="2"/>
        <v>2</v>
      </c>
      <c r="P15" s="134">
        <f t="shared" si="3"/>
        <v>1</v>
      </c>
      <c r="Q15" s="144">
        <f t="shared" si="4"/>
        <v>1</v>
      </c>
      <c r="R15" s="132">
        <f t="shared" si="4"/>
        <v>0</v>
      </c>
      <c r="S15" s="143"/>
    </row>
    <row r="16" spans="1:19" ht="30" customHeight="1">
      <c r="A16" s="142" t="s">
        <v>64</v>
      </c>
      <c r="B16" s="191" t="s">
        <v>84</v>
      </c>
      <c r="C16" s="191" t="s">
        <v>91</v>
      </c>
      <c r="D16" s="140">
        <v>21</v>
      </c>
      <c r="E16" s="139" t="s">
        <v>18</v>
      </c>
      <c r="F16" s="138">
        <v>10</v>
      </c>
      <c r="G16" s="140">
        <v>21</v>
      </c>
      <c r="H16" s="139" t="s">
        <v>18</v>
      </c>
      <c r="I16" s="138">
        <v>5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15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43"/>
    </row>
    <row r="17" spans="1:19" ht="30" customHeight="1">
      <c r="A17" s="142" t="s">
        <v>63</v>
      </c>
      <c r="B17" s="191" t="s">
        <v>85</v>
      </c>
      <c r="C17" s="191" t="s">
        <v>150</v>
      </c>
      <c r="D17" s="140">
        <v>21</v>
      </c>
      <c r="E17" s="139" t="s">
        <v>18</v>
      </c>
      <c r="F17" s="138">
        <v>18</v>
      </c>
      <c r="G17" s="140">
        <v>16</v>
      </c>
      <c r="H17" s="139" t="s">
        <v>18</v>
      </c>
      <c r="I17" s="138">
        <v>21</v>
      </c>
      <c r="J17" s="140">
        <v>21</v>
      </c>
      <c r="K17" s="139" t="s">
        <v>18</v>
      </c>
      <c r="L17" s="138">
        <v>10</v>
      </c>
      <c r="M17" s="137">
        <f t="shared" si="0"/>
        <v>58</v>
      </c>
      <c r="N17" s="136">
        <f t="shared" si="1"/>
        <v>49</v>
      </c>
      <c r="O17" s="135">
        <f t="shared" si="2"/>
        <v>2</v>
      </c>
      <c r="P17" s="134">
        <f t="shared" si="3"/>
        <v>1</v>
      </c>
      <c r="Q17" s="144">
        <f t="shared" si="4"/>
        <v>1</v>
      </c>
      <c r="R17" s="132">
        <f t="shared" si="4"/>
        <v>0</v>
      </c>
      <c r="S17" s="143"/>
    </row>
    <row r="18" spans="1:19" ht="30" customHeight="1">
      <c r="A18" s="142" t="s">
        <v>62</v>
      </c>
      <c r="B18" s="191" t="s">
        <v>191</v>
      </c>
      <c r="C18" s="191" t="s">
        <v>92</v>
      </c>
      <c r="D18" s="140">
        <v>15</v>
      </c>
      <c r="E18" s="139" t="s">
        <v>18</v>
      </c>
      <c r="F18" s="138">
        <v>21</v>
      </c>
      <c r="G18" s="140">
        <v>21</v>
      </c>
      <c r="H18" s="139" t="s">
        <v>18</v>
      </c>
      <c r="I18" s="138">
        <v>19</v>
      </c>
      <c r="J18" s="140">
        <v>16</v>
      </c>
      <c r="K18" s="139" t="s">
        <v>18</v>
      </c>
      <c r="L18" s="138">
        <v>21</v>
      </c>
      <c r="M18" s="137">
        <f t="shared" si="0"/>
        <v>52</v>
      </c>
      <c r="N18" s="136">
        <f t="shared" si="1"/>
        <v>61</v>
      </c>
      <c r="O18" s="135">
        <f t="shared" si="2"/>
        <v>1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43"/>
    </row>
    <row r="19" spans="1:19" ht="30" customHeight="1" thickBot="1">
      <c r="A19" s="142" t="s">
        <v>61</v>
      </c>
      <c r="B19" s="191" t="s">
        <v>87</v>
      </c>
      <c r="C19" s="191" t="s">
        <v>93</v>
      </c>
      <c r="D19" s="140">
        <v>21</v>
      </c>
      <c r="E19" s="139" t="s">
        <v>18</v>
      </c>
      <c r="F19" s="138">
        <v>16</v>
      </c>
      <c r="G19" s="140">
        <v>21</v>
      </c>
      <c r="H19" s="139" t="s">
        <v>18</v>
      </c>
      <c r="I19" s="138">
        <v>13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29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Jižní Morava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305</v>
      </c>
      <c r="N20" s="126">
        <f t="shared" si="5"/>
        <v>279</v>
      </c>
      <c r="O20" s="127">
        <f t="shared" si="5"/>
        <v>11</v>
      </c>
      <c r="P20" s="128">
        <f t="shared" si="5"/>
        <v>6</v>
      </c>
      <c r="Q20" s="127">
        <f t="shared" si="5"/>
        <v>5</v>
      </c>
      <c r="R20" s="126">
        <f t="shared" si="5"/>
        <v>2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B1">
      <selection activeCell="W15" sqref="W15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76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125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232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92" t="s">
        <v>212</v>
      </c>
      <c r="C13" s="190" t="s">
        <v>144</v>
      </c>
      <c r="D13" s="150">
        <v>25</v>
      </c>
      <c r="E13" s="149" t="s">
        <v>18</v>
      </c>
      <c r="F13" s="148">
        <v>23</v>
      </c>
      <c r="G13" s="150">
        <v>21</v>
      </c>
      <c r="H13" s="149" t="s">
        <v>18</v>
      </c>
      <c r="I13" s="148">
        <v>15</v>
      </c>
      <c r="J13" s="150"/>
      <c r="K13" s="149" t="s">
        <v>18</v>
      </c>
      <c r="L13" s="148"/>
      <c r="M13" s="137">
        <f aca="true" t="shared" si="0" ref="M13:M19">D13+G13+J13</f>
        <v>46</v>
      </c>
      <c r="N13" s="136">
        <f aca="true" t="shared" si="1" ref="N13:N19">F13+I13+L13</f>
        <v>38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43"/>
    </row>
    <row r="14" spans="1:19" ht="30" customHeight="1">
      <c r="A14" s="142" t="s">
        <v>66</v>
      </c>
      <c r="B14" s="192" t="s">
        <v>119</v>
      </c>
      <c r="C14" s="190" t="s">
        <v>145</v>
      </c>
      <c r="D14" s="140">
        <v>25</v>
      </c>
      <c r="E14" s="139" t="s">
        <v>18</v>
      </c>
      <c r="F14" s="138">
        <v>27</v>
      </c>
      <c r="G14" s="140">
        <v>5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30</v>
      </c>
      <c r="N14" s="136">
        <f t="shared" si="1"/>
        <v>48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43"/>
    </row>
    <row r="15" spans="1:19" ht="30" customHeight="1">
      <c r="A15" s="142" t="s">
        <v>65</v>
      </c>
      <c r="B15" s="192" t="s">
        <v>120</v>
      </c>
      <c r="C15" s="190" t="s">
        <v>128</v>
      </c>
      <c r="D15" s="140">
        <v>17</v>
      </c>
      <c r="E15" s="139" t="s">
        <v>18</v>
      </c>
      <c r="F15" s="138">
        <v>21</v>
      </c>
      <c r="G15" s="140">
        <v>9</v>
      </c>
      <c r="H15" s="139" t="s">
        <v>18</v>
      </c>
      <c r="I15" s="138">
        <v>21</v>
      </c>
      <c r="J15" s="140"/>
      <c r="K15" s="139" t="s">
        <v>18</v>
      </c>
      <c r="L15" s="138"/>
      <c r="M15" s="137">
        <f t="shared" si="0"/>
        <v>26</v>
      </c>
      <c r="N15" s="136">
        <f t="shared" si="1"/>
        <v>42</v>
      </c>
      <c r="O15" s="135">
        <f t="shared" si="2"/>
        <v>0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43"/>
    </row>
    <row r="16" spans="1:19" ht="30" customHeight="1">
      <c r="A16" s="142" t="s">
        <v>64</v>
      </c>
      <c r="B16" s="191" t="s">
        <v>122</v>
      </c>
      <c r="C16" s="191" t="s">
        <v>129</v>
      </c>
      <c r="D16" s="140">
        <v>8</v>
      </c>
      <c r="E16" s="139" t="s">
        <v>18</v>
      </c>
      <c r="F16" s="138">
        <v>21</v>
      </c>
      <c r="G16" s="140">
        <v>11</v>
      </c>
      <c r="H16" s="139" t="s">
        <v>18</v>
      </c>
      <c r="I16" s="138">
        <v>21</v>
      </c>
      <c r="J16" s="140"/>
      <c r="K16" s="139" t="s">
        <v>18</v>
      </c>
      <c r="L16" s="138"/>
      <c r="M16" s="137">
        <f t="shared" si="0"/>
        <v>19</v>
      </c>
      <c r="N16" s="136">
        <f t="shared" si="1"/>
        <v>42</v>
      </c>
      <c r="O16" s="135">
        <f t="shared" si="2"/>
        <v>0</v>
      </c>
      <c r="P16" s="134">
        <f t="shared" si="3"/>
        <v>2</v>
      </c>
      <c r="Q16" s="144">
        <f t="shared" si="4"/>
        <v>0</v>
      </c>
      <c r="R16" s="132">
        <f t="shared" si="4"/>
        <v>1</v>
      </c>
      <c r="S16" s="143"/>
    </row>
    <row r="17" spans="1:19" ht="30" customHeight="1">
      <c r="A17" s="142" t="s">
        <v>63</v>
      </c>
      <c r="B17" s="191" t="s">
        <v>213</v>
      </c>
      <c r="C17" s="191" t="s">
        <v>178</v>
      </c>
      <c r="D17" s="140">
        <v>17</v>
      </c>
      <c r="E17" s="139" t="s">
        <v>18</v>
      </c>
      <c r="F17" s="138">
        <v>21</v>
      </c>
      <c r="G17" s="140">
        <v>15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32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43"/>
    </row>
    <row r="18" spans="1:19" ht="30" customHeight="1">
      <c r="A18" s="142" t="s">
        <v>62</v>
      </c>
      <c r="B18" s="191" t="s">
        <v>154</v>
      </c>
      <c r="C18" s="191" t="s">
        <v>146</v>
      </c>
      <c r="D18" s="140">
        <v>9</v>
      </c>
      <c r="E18" s="139" t="s">
        <v>18</v>
      </c>
      <c r="F18" s="138">
        <v>21</v>
      </c>
      <c r="G18" s="140">
        <v>11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20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43"/>
    </row>
    <row r="19" spans="1:19" ht="30" customHeight="1" thickBot="1">
      <c r="A19" s="142" t="s">
        <v>61</v>
      </c>
      <c r="B19" s="191" t="s">
        <v>214</v>
      </c>
      <c r="C19" s="191" t="s">
        <v>180</v>
      </c>
      <c r="D19" s="140">
        <v>11</v>
      </c>
      <c r="E19" s="139" t="s">
        <v>18</v>
      </c>
      <c r="F19" s="138">
        <v>21</v>
      </c>
      <c r="G19" s="140">
        <v>7</v>
      </c>
      <c r="H19" s="139" t="s">
        <v>18</v>
      </c>
      <c r="I19" s="138">
        <v>21</v>
      </c>
      <c r="J19" s="140"/>
      <c r="K19" s="139" t="s">
        <v>18</v>
      </c>
      <c r="L19" s="138"/>
      <c r="M19" s="137">
        <f t="shared" si="0"/>
        <v>18</v>
      </c>
      <c r="N19" s="136">
        <f t="shared" si="1"/>
        <v>42</v>
      </c>
      <c r="O19" s="135">
        <f t="shared" si="2"/>
        <v>0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Středočeský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191</v>
      </c>
      <c r="N20" s="126">
        <f t="shared" si="5"/>
        <v>296</v>
      </c>
      <c r="O20" s="127">
        <f t="shared" si="5"/>
        <v>2</v>
      </c>
      <c r="P20" s="128">
        <f t="shared" si="5"/>
        <v>12</v>
      </c>
      <c r="Q20" s="127">
        <f t="shared" si="5"/>
        <v>1</v>
      </c>
      <c r="R20" s="126">
        <f t="shared" si="5"/>
        <v>6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7">
      <selection activeCell="P10" sqref="P10:S1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73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80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228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46" t="s">
        <v>156</v>
      </c>
      <c r="C13" s="145" t="s">
        <v>168</v>
      </c>
      <c r="D13" s="150">
        <v>21</v>
      </c>
      <c r="E13" s="149" t="s">
        <v>18</v>
      </c>
      <c r="F13" s="148">
        <v>14</v>
      </c>
      <c r="G13" s="150">
        <v>21</v>
      </c>
      <c r="H13" s="149" t="s">
        <v>18</v>
      </c>
      <c r="I13" s="148">
        <v>9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23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43"/>
    </row>
    <row r="14" spans="1:19" ht="30" customHeight="1">
      <c r="A14" s="142" t="s">
        <v>66</v>
      </c>
      <c r="B14" s="146" t="s">
        <v>206</v>
      </c>
      <c r="C14" s="145" t="s">
        <v>98</v>
      </c>
      <c r="D14" s="140">
        <v>21</v>
      </c>
      <c r="E14" s="139" t="s">
        <v>18</v>
      </c>
      <c r="F14" s="138">
        <v>14</v>
      </c>
      <c r="G14" s="140">
        <v>19</v>
      </c>
      <c r="H14" s="139" t="s">
        <v>18</v>
      </c>
      <c r="I14" s="138">
        <v>21</v>
      </c>
      <c r="J14" s="140">
        <v>21</v>
      </c>
      <c r="K14" s="139" t="s">
        <v>18</v>
      </c>
      <c r="L14" s="138">
        <v>18</v>
      </c>
      <c r="M14" s="137">
        <f t="shared" si="0"/>
        <v>61</v>
      </c>
      <c r="N14" s="136">
        <f t="shared" si="1"/>
        <v>53</v>
      </c>
      <c r="O14" s="135">
        <f t="shared" si="2"/>
        <v>2</v>
      </c>
      <c r="P14" s="134">
        <f t="shared" si="3"/>
        <v>1</v>
      </c>
      <c r="Q14" s="144">
        <f t="shared" si="4"/>
        <v>1</v>
      </c>
      <c r="R14" s="132">
        <f t="shared" si="4"/>
        <v>0</v>
      </c>
      <c r="S14" s="143"/>
    </row>
    <row r="15" spans="1:19" ht="30" customHeight="1">
      <c r="A15" s="142" t="s">
        <v>65</v>
      </c>
      <c r="B15" s="146" t="s">
        <v>157</v>
      </c>
      <c r="C15" s="145" t="s">
        <v>169</v>
      </c>
      <c r="D15" s="140">
        <v>21</v>
      </c>
      <c r="E15" s="139" t="s">
        <v>18</v>
      </c>
      <c r="F15" s="138">
        <v>10</v>
      </c>
      <c r="G15" s="140">
        <v>21</v>
      </c>
      <c r="H15" s="139" t="s">
        <v>18</v>
      </c>
      <c r="I15" s="138">
        <v>9</v>
      </c>
      <c r="J15" s="140"/>
      <c r="K15" s="139" t="s">
        <v>18</v>
      </c>
      <c r="L15" s="138"/>
      <c r="M15" s="137">
        <f t="shared" si="0"/>
        <v>42</v>
      </c>
      <c r="N15" s="136">
        <f t="shared" si="1"/>
        <v>19</v>
      </c>
      <c r="O15" s="135">
        <f t="shared" si="2"/>
        <v>2</v>
      </c>
      <c r="P15" s="134">
        <f t="shared" si="3"/>
        <v>0</v>
      </c>
      <c r="Q15" s="144">
        <f t="shared" si="4"/>
        <v>1</v>
      </c>
      <c r="R15" s="132">
        <f t="shared" si="4"/>
        <v>0</v>
      </c>
      <c r="S15" s="143"/>
    </row>
    <row r="16" spans="1:19" ht="30" customHeight="1">
      <c r="A16" s="142" t="s">
        <v>64</v>
      </c>
      <c r="B16" s="141" t="s">
        <v>114</v>
      </c>
      <c r="C16" s="141" t="s">
        <v>99</v>
      </c>
      <c r="D16" s="140">
        <v>21</v>
      </c>
      <c r="E16" s="139" t="s">
        <v>18</v>
      </c>
      <c r="F16" s="138">
        <v>14</v>
      </c>
      <c r="G16" s="140">
        <v>21</v>
      </c>
      <c r="H16" s="139" t="s">
        <v>18</v>
      </c>
      <c r="I16" s="138">
        <v>17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31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43"/>
    </row>
    <row r="17" spans="1:19" ht="30" customHeight="1">
      <c r="A17" s="142" t="s">
        <v>63</v>
      </c>
      <c r="B17" s="141" t="s">
        <v>115</v>
      </c>
      <c r="C17" s="141" t="s">
        <v>208</v>
      </c>
      <c r="D17" s="140">
        <v>13</v>
      </c>
      <c r="E17" s="139" t="s">
        <v>18</v>
      </c>
      <c r="F17" s="138">
        <v>21</v>
      </c>
      <c r="G17" s="140">
        <v>19</v>
      </c>
      <c r="H17" s="139" t="s">
        <v>18</v>
      </c>
      <c r="I17" s="138">
        <v>21</v>
      </c>
      <c r="J17" s="140"/>
      <c r="K17" s="139" t="s">
        <v>18</v>
      </c>
      <c r="L17" s="138"/>
      <c r="M17" s="137">
        <f t="shared" si="0"/>
        <v>32</v>
      </c>
      <c r="N17" s="136">
        <f t="shared" si="1"/>
        <v>42</v>
      </c>
      <c r="O17" s="135">
        <f t="shared" si="2"/>
        <v>0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43"/>
    </row>
    <row r="18" spans="1:19" ht="30" customHeight="1">
      <c r="A18" s="142" t="s">
        <v>62</v>
      </c>
      <c r="B18" s="141" t="s">
        <v>207</v>
      </c>
      <c r="C18" s="141" t="s">
        <v>170</v>
      </c>
      <c r="D18" s="140">
        <v>19</v>
      </c>
      <c r="E18" s="139" t="s">
        <v>18</v>
      </c>
      <c r="F18" s="138">
        <v>21</v>
      </c>
      <c r="G18" s="140">
        <v>21</v>
      </c>
      <c r="H18" s="139" t="s">
        <v>18</v>
      </c>
      <c r="I18" s="138">
        <v>10</v>
      </c>
      <c r="J18" s="140">
        <v>21</v>
      </c>
      <c r="K18" s="139" t="s">
        <v>18</v>
      </c>
      <c r="L18" s="138">
        <v>19</v>
      </c>
      <c r="M18" s="137">
        <f t="shared" si="0"/>
        <v>61</v>
      </c>
      <c r="N18" s="136">
        <f t="shared" si="1"/>
        <v>50</v>
      </c>
      <c r="O18" s="135">
        <f t="shared" si="2"/>
        <v>2</v>
      </c>
      <c r="P18" s="134">
        <f t="shared" si="3"/>
        <v>1</v>
      </c>
      <c r="Q18" s="144">
        <f t="shared" si="4"/>
        <v>1</v>
      </c>
      <c r="R18" s="132">
        <f t="shared" si="4"/>
        <v>0</v>
      </c>
      <c r="S18" s="143"/>
    </row>
    <row r="19" spans="1:19" ht="30" customHeight="1" thickBot="1">
      <c r="A19" s="142" t="s">
        <v>61</v>
      </c>
      <c r="B19" s="141" t="s">
        <v>117</v>
      </c>
      <c r="C19" s="141" t="s">
        <v>209</v>
      </c>
      <c r="D19" s="140">
        <v>21</v>
      </c>
      <c r="E19" s="139" t="s">
        <v>18</v>
      </c>
      <c r="F19" s="138">
        <v>17</v>
      </c>
      <c r="G19" s="140">
        <v>17</v>
      </c>
      <c r="H19" s="139" t="s">
        <v>18</v>
      </c>
      <c r="I19" s="138">
        <v>21</v>
      </c>
      <c r="J19" s="140">
        <v>14</v>
      </c>
      <c r="K19" s="139" t="s">
        <v>18</v>
      </c>
      <c r="L19" s="138">
        <v>21</v>
      </c>
      <c r="M19" s="137">
        <f t="shared" si="0"/>
        <v>52</v>
      </c>
      <c r="N19" s="136">
        <f t="shared" si="1"/>
        <v>59</v>
      </c>
      <c r="O19" s="135">
        <f t="shared" si="2"/>
        <v>1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Praha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332</v>
      </c>
      <c r="N20" s="126">
        <f t="shared" si="5"/>
        <v>277</v>
      </c>
      <c r="O20" s="127">
        <f t="shared" si="5"/>
        <v>11</v>
      </c>
      <c r="P20" s="128">
        <f t="shared" si="5"/>
        <v>6</v>
      </c>
      <c r="Q20" s="127">
        <f t="shared" si="5"/>
        <v>5</v>
      </c>
      <c r="R20" s="126">
        <f t="shared" si="5"/>
        <v>2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6">
      <selection activeCell="P10" sqref="P10:S1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75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77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228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46" t="s">
        <v>159</v>
      </c>
      <c r="C13" s="145" t="s">
        <v>199</v>
      </c>
      <c r="D13" s="150">
        <v>21</v>
      </c>
      <c r="E13" s="149" t="s">
        <v>18</v>
      </c>
      <c r="F13" s="148">
        <v>14</v>
      </c>
      <c r="G13" s="150">
        <v>21</v>
      </c>
      <c r="H13" s="149" t="s">
        <v>18</v>
      </c>
      <c r="I13" s="148">
        <v>15</v>
      </c>
      <c r="J13" s="150"/>
      <c r="K13" s="149" t="s">
        <v>18</v>
      </c>
      <c r="L13" s="148"/>
      <c r="M13" s="137">
        <f aca="true" t="shared" si="0" ref="M13:M19">D13+G13+J13</f>
        <v>42</v>
      </c>
      <c r="N13" s="136">
        <f aca="true" t="shared" si="1" ref="N13:N19">F13+I13+L13</f>
        <v>29</v>
      </c>
      <c r="O13" s="135">
        <f aca="true" t="shared" si="2" ref="O13:O19">IF(D13&gt;F13,1,0)+IF(G13&gt;I13,1,0)+IF(J13&gt;L13,1,0)</f>
        <v>2</v>
      </c>
      <c r="P13" s="134">
        <f aca="true" t="shared" si="3" ref="P13:P19">IF(D13&lt;F13,1,0)+IF(G13&lt;I13,1,0)+IF(J13&lt;L13,1,0)</f>
        <v>0</v>
      </c>
      <c r="Q13" s="147">
        <f aca="true" t="shared" si="4" ref="Q13:R19">IF(O13=2,1,0)</f>
        <v>1</v>
      </c>
      <c r="R13" s="132">
        <f t="shared" si="4"/>
        <v>0</v>
      </c>
      <c r="S13" s="143"/>
    </row>
    <row r="14" spans="1:19" ht="30" customHeight="1">
      <c r="A14" s="142" t="s">
        <v>66</v>
      </c>
      <c r="B14" s="146" t="s">
        <v>200</v>
      </c>
      <c r="C14" s="145" t="s">
        <v>104</v>
      </c>
      <c r="D14" s="140">
        <v>4</v>
      </c>
      <c r="E14" s="139" t="s">
        <v>18</v>
      </c>
      <c r="F14" s="138">
        <v>21</v>
      </c>
      <c r="G14" s="140">
        <v>2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6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43"/>
    </row>
    <row r="15" spans="1:19" ht="30" customHeight="1">
      <c r="A15" s="142" t="s">
        <v>65</v>
      </c>
      <c r="B15" s="146" t="s">
        <v>160</v>
      </c>
      <c r="C15" s="145" t="s">
        <v>203</v>
      </c>
      <c r="D15" s="140">
        <v>14</v>
      </c>
      <c r="E15" s="139" t="s">
        <v>18</v>
      </c>
      <c r="F15" s="138">
        <v>21</v>
      </c>
      <c r="G15" s="140">
        <v>23</v>
      </c>
      <c r="H15" s="139" t="s">
        <v>18</v>
      </c>
      <c r="I15" s="138">
        <v>21</v>
      </c>
      <c r="J15" s="140">
        <v>21</v>
      </c>
      <c r="K15" s="139" t="s">
        <v>18</v>
      </c>
      <c r="L15" s="138">
        <v>14</v>
      </c>
      <c r="M15" s="137">
        <f t="shared" si="0"/>
        <v>58</v>
      </c>
      <c r="N15" s="136">
        <f t="shared" si="1"/>
        <v>56</v>
      </c>
      <c r="O15" s="135">
        <f t="shared" si="2"/>
        <v>2</v>
      </c>
      <c r="P15" s="134">
        <f t="shared" si="3"/>
        <v>1</v>
      </c>
      <c r="Q15" s="144">
        <f t="shared" si="4"/>
        <v>1</v>
      </c>
      <c r="R15" s="132">
        <f t="shared" si="4"/>
        <v>0</v>
      </c>
      <c r="S15" s="143"/>
    </row>
    <row r="16" spans="1:19" ht="30" customHeight="1">
      <c r="A16" s="142" t="s">
        <v>64</v>
      </c>
      <c r="B16" s="141" t="s">
        <v>136</v>
      </c>
      <c r="C16" s="141" t="s">
        <v>107</v>
      </c>
      <c r="D16" s="140">
        <v>21</v>
      </c>
      <c r="E16" s="139" t="s">
        <v>18</v>
      </c>
      <c r="F16" s="138">
        <v>18</v>
      </c>
      <c r="G16" s="140">
        <v>21</v>
      </c>
      <c r="H16" s="139" t="s">
        <v>18</v>
      </c>
      <c r="I16" s="138">
        <v>13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31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43"/>
    </row>
    <row r="17" spans="1:19" ht="30" customHeight="1">
      <c r="A17" s="142" t="s">
        <v>63</v>
      </c>
      <c r="B17" s="141" t="s">
        <v>201</v>
      </c>
      <c r="C17" s="141" t="s">
        <v>173</v>
      </c>
      <c r="D17" s="140">
        <v>21</v>
      </c>
      <c r="E17" s="139" t="s">
        <v>18</v>
      </c>
      <c r="F17" s="138">
        <v>5</v>
      </c>
      <c r="G17" s="140">
        <v>21</v>
      </c>
      <c r="H17" s="139" t="s">
        <v>18</v>
      </c>
      <c r="I17" s="138">
        <v>6</v>
      </c>
      <c r="J17" s="140"/>
      <c r="K17" s="139" t="s">
        <v>18</v>
      </c>
      <c r="L17" s="138"/>
      <c r="M17" s="137">
        <f t="shared" si="0"/>
        <v>42</v>
      </c>
      <c r="N17" s="136">
        <f t="shared" si="1"/>
        <v>11</v>
      </c>
      <c r="O17" s="135">
        <f t="shared" si="2"/>
        <v>2</v>
      </c>
      <c r="P17" s="134">
        <f t="shared" si="3"/>
        <v>0</v>
      </c>
      <c r="Q17" s="144">
        <f t="shared" si="4"/>
        <v>1</v>
      </c>
      <c r="R17" s="132">
        <f t="shared" si="4"/>
        <v>0</v>
      </c>
      <c r="S17" s="143"/>
    </row>
    <row r="18" spans="1:19" ht="30" customHeight="1">
      <c r="A18" s="142" t="s">
        <v>62</v>
      </c>
      <c r="B18" s="141" t="s">
        <v>138</v>
      </c>
      <c r="C18" s="141" t="s">
        <v>204</v>
      </c>
      <c r="D18" s="140">
        <v>11</v>
      </c>
      <c r="E18" s="139" t="s">
        <v>18</v>
      </c>
      <c r="F18" s="138">
        <v>21</v>
      </c>
      <c r="G18" s="140">
        <v>14</v>
      </c>
      <c r="H18" s="139" t="s">
        <v>18</v>
      </c>
      <c r="I18" s="138">
        <v>21</v>
      </c>
      <c r="J18" s="140"/>
      <c r="K18" s="139" t="s">
        <v>18</v>
      </c>
      <c r="L18" s="138"/>
      <c r="M18" s="137">
        <f t="shared" si="0"/>
        <v>25</v>
      </c>
      <c r="N18" s="136">
        <f t="shared" si="1"/>
        <v>42</v>
      </c>
      <c r="O18" s="135">
        <f t="shared" si="2"/>
        <v>0</v>
      </c>
      <c r="P18" s="134">
        <f t="shared" si="3"/>
        <v>2</v>
      </c>
      <c r="Q18" s="144">
        <f t="shared" si="4"/>
        <v>0</v>
      </c>
      <c r="R18" s="132">
        <f t="shared" si="4"/>
        <v>1</v>
      </c>
      <c r="S18" s="143"/>
    </row>
    <row r="19" spans="1:19" ht="30" customHeight="1" thickBot="1">
      <c r="A19" s="142" t="s">
        <v>61</v>
      </c>
      <c r="B19" s="141" t="s">
        <v>202</v>
      </c>
      <c r="C19" s="141" t="s">
        <v>205</v>
      </c>
      <c r="D19" s="140">
        <v>17</v>
      </c>
      <c r="E19" s="139" t="s">
        <v>18</v>
      </c>
      <c r="F19" s="138">
        <v>21</v>
      </c>
      <c r="G19" s="140">
        <v>21</v>
      </c>
      <c r="H19" s="139" t="s">
        <v>18</v>
      </c>
      <c r="I19" s="138">
        <v>13</v>
      </c>
      <c r="J19" s="140">
        <v>11</v>
      </c>
      <c r="K19" s="139" t="s">
        <v>18</v>
      </c>
      <c r="L19" s="138">
        <v>21</v>
      </c>
      <c r="M19" s="137">
        <f t="shared" si="0"/>
        <v>49</v>
      </c>
      <c r="N19" s="136">
        <f t="shared" si="1"/>
        <v>55</v>
      </c>
      <c r="O19" s="135">
        <f t="shared" si="2"/>
        <v>1</v>
      </c>
      <c r="P19" s="134">
        <f t="shared" si="3"/>
        <v>2</v>
      </c>
      <c r="Q19" s="133">
        <f t="shared" si="4"/>
        <v>0</v>
      </c>
      <c r="R19" s="132">
        <f t="shared" si="4"/>
        <v>1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Olomoucký kraj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264</v>
      </c>
      <c r="N20" s="126">
        <f t="shared" si="5"/>
        <v>266</v>
      </c>
      <c r="O20" s="127">
        <f t="shared" si="5"/>
        <v>9</v>
      </c>
      <c r="P20" s="128">
        <f t="shared" si="5"/>
        <v>7</v>
      </c>
      <c r="Q20" s="127">
        <f t="shared" si="5"/>
        <v>4</v>
      </c>
      <c r="R20" s="126">
        <f t="shared" si="5"/>
        <v>3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32"/>
  <sheetViews>
    <sheetView zoomScalePageLayoutView="0" workbookViewId="0" topLeftCell="A4">
      <selection activeCell="S20" sqref="S20"/>
    </sheetView>
  </sheetViews>
  <sheetFormatPr defaultColWidth="11.375" defaultRowHeight="12.75"/>
  <cols>
    <col min="1" max="1" width="15.875" style="122" customWidth="1"/>
    <col min="2" max="3" width="32.75390625" style="122" customWidth="1"/>
    <col min="4" max="4" width="3.75390625" style="122" customWidth="1"/>
    <col min="5" max="5" width="0.875" style="122" customWidth="1"/>
    <col min="6" max="7" width="3.75390625" style="122" customWidth="1"/>
    <col min="8" max="8" width="0.875" style="122" customWidth="1"/>
    <col min="9" max="10" width="3.75390625" style="122" customWidth="1"/>
    <col min="11" max="11" width="0.875" style="122" customWidth="1"/>
    <col min="12" max="12" width="3.75390625" style="122" customWidth="1"/>
    <col min="13" max="17" width="5.75390625" style="122" customWidth="1"/>
    <col min="18" max="18" width="5.125" style="122" customWidth="1"/>
    <col min="19" max="19" width="15.00390625" style="122" customWidth="1"/>
    <col min="20" max="20" width="2.25390625" style="122" customWidth="1"/>
    <col min="21" max="16384" width="11.375" style="122" customWidth="1"/>
  </cols>
  <sheetData>
    <row r="4" ht="12.75"/>
    <row r="5" ht="12.75"/>
    <row r="6" spans="1:19" ht="27" thickBot="1">
      <c r="A6" s="201" t="s">
        <v>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19.5" customHeight="1" thickBot="1">
      <c r="A7" s="16" t="s">
        <v>1</v>
      </c>
      <c r="B7" s="169"/>
      <c r="C7" s="170" t="s">
        <v>68</v>
      </c>
      <c r="D7" s="169"/>
      <c r="E7" s="169"/>
      <c r="F7" s="169"/>
      <c r="G7" s="169"/>
      <c r="H7" s="169"/>
      <c r="I7" s="169"/>
      <c r="J7" s="170"/>
      <c r="K7" s="170"/>
      <c r="L7" s="170"/>
      <c r="M7" s="169"/>
      <c r="N7" s="169"/>
      <c r="O7" s="169"/>
      <c r="P7" s="169"/>
      <c r="Q7" s="169"/>
      <c r="R7" s="169"/>
      <c r="S7" s="168"/>
    </row>
    <row r="8" spans="1:19" ht="19.5" customHeight="1" thickTop="1">
      <c r="A8" s="4" t="s">
        <v>3</v>
      </c>
      <c r="B8" s="5"/>
      <c r="C8" s="164" t="s">
        <v>74</v>
      </c>
      <c r="D8" s="160"/>
      <c r="E8" s="160"/>
      <c r="F8" s="160"/>
      <c r="G8" s="160"/>
      <c r="H8" s="160"/>
      <c r="I8" s="160"/>
      <c r="J8" s="160"/>
      <c r="K8" s="160"/>
      <c r="L8" s="160"/>
      <c r="M8" s="163"/>
      <c r="N8" s="160"/>
      <c r="O8" s="160"/>
      <c r="P8" s="167" t="s">
        <v>14</v>
      </c>
      <c r="Q8" s="166"/>
      <c r="R8" s="165" t="s">
        <v>49</v>
      </c>
      <c r="S8" s="159"/>
    </row>
    <row r="9" spans="1:19" ht="19.5" customHeight="1">
      <c r="A9" s="4" t="s">
        <v>4</v>
      </c>
      <c r="B9" s="161"/>
      <c r="C9" s="164" t="s">
        <v>79</v>
      </c>
      <c r="D9" s="163"/>
      <c r="E9" s="163"/>
      <c r="F9" s="163"/>
      <c r="G9" s="160"/>
      <c r="H9" s="160"/>
      <c r="I9" s="160"/>
      <c r="J9" s="160"/>
      <c r="K9" s="160"/>
      <c r="L9" s="160"/>
      <c r="M9" s="160"/>
      <c r="N9" s="160"/>
      <c r="O9" s="160"/>
      <c r="P9" s="162" t="s">
        <v>2</v>
      </c>
      <c r="Q9" s="161"/>
      <c r="R9" s="160" t="s">
        <v>30</v>
      </c>
      <c r="S9" s="159"/>
    </row>
    <row r="10" spans="1:19" ht="19.5" customHeight="1" thickBot="1">
      <c r="A10" s="6" t="s">
        <v>5</v>
      </c>
      <c r="B10" s="158"/>
      <c r="C10" s="157" t="s">
        <v>227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5"/>
      <c r="N10" s="155"/>
      <c r="O10" s="155"/>
      <c r="P10" s="202" t="s">
        <v>229</v>
      </c>
      <c r="Q10" s="203"/>
      <c r="R10" s="203"/>
      <c r="S10" s="204"/>
    </row>
    <row r="11" spans="1:19" ht="24.75" customHeight="1">
      <c r="A11" s="7"/>
      <c r="B11" s="2" t="s">
        <v>6</v>
      </c>
      <c r="C11" s="2" t="s">
        <v>7</v>
      </c>
      <c r="D11" s="205" t="s">
        <v>8</v>
      </c>
      <c r="E11" s="206"/>
      <c r="F11" s="206"/>
      <c r="G11" s="206"/>
      <c r="H11" s="206"/>
      <c r="I11" s="206"/>
      <c r="J11" s="206"/>
      <c r="K11" s="206"/>
      <c r="L11" s="207"/>
      <c r="M11" s="208" t="s">
        <v>15</v>
      </c>
      <c r="N11" s="209"/>
      <c r="O11" s="208" t="s">
        <v>16</v>
      </c>
      <c r="P11" s="209"/>
      <c r="Q11" s="208" t="s">
        <v>17</v>
      </c>
      <c r="R11" s="209"/>
      <c r="S11" s="30" t="s">
        <v>9</v>
      </c>
    </row>
    <row r="12" spans="1:19" ht="9.75" customHeight="1" thickBot="1">
      <c r="A12" s="8"/>
      <c r="B12" s="9"/>
      <c r="C12" s="10"/>
      <c r="D12" s="31">
        <v>1</v>
      </c>
      <c r="E12" s="31"/>
      <c r="F12" s="31"/>
      <c r="G12" s="31">
        <v>2</v>
      </c>
      <c r="H12" s="31"/>
      <c r="I12" s="31"/>
      <c r="J12" s="31">
        <v>3</v>
      </c>
      <c r="K12" s="32"/>
      <c r="L12" s="33"/>
      <c r="M12" s="154"/>
      <c r="N12" s="153"/>
      <c r="O12" s="154"/>
      <c r="P12" s="153"/>
      <c r="Q12" s="154"/>
      <c r="R12" s="153"/>
      <c r="S12" s="152"/>
    </row>
    <row r="13" spans="1:19" ht="30" customHeight="1" thickTop="1">
      <c r="A13" s="151" t="s">
        <v>67</v>
      </c>
      <c r="B13" s="146" t="s">
        <v>193</v>
      </c>
      <c r="C13" s="145" t="s">
        <v>194</v>
      </c>
      <c r="D13" s="150">
        <v>6</v>
      </c>
      <c r="E13" s="149" t="s">
        <v>18</v>
      </c>
      <c r="F13" s="148">
        <v>21</v>
      </c>
      <c r="G13" s="150">
        <v>10</v>
      </c>
      <c r="H13" s="149" t="s">
        <v>18</v>
      </c>
      <c r="I13" s="148">
        <v>21</v>
      </c>
      <c r="J13" s="150"/>
      <c r="K13" s="149" t="s">
        <v>18</v>
      </c>
      <c r="L13" s="148"/>
      <c r="M13" s="137">
        <f aca="true" t="shared" si="0" ref="M13:M19">D13+G13+J13</f>
        <v>16</v>
      </c>
      <c r="N13" s="136">
        <f aca="true" t="shared" si="1" ref="N13:N19">F13+I13+L13</f>
        <v>42</v>
      </c>
      <c r="O13" s="135">
        <f aca="true" t="shared" si="2" ref="O13:O19">IF(D13&gt;F13,1,0)+IF(G13&gt;I13,1,0)+IF(J13&gt;L13,1,0)</f>
        <v>0</v>
      </c>
      <c r="P13" s="134">
        <f aca="true" t="shared" si="3" ref="P13:P19">IF(D13&lt;F13,1,0)+IF(G13&lt;I13,1,0)+IF(J13&lt;L13,1,0)</f>
        <v>2</v>
      </c>
      <c r="Q13" s="147">
        <f aca="true" t="shared" si="4" ref="Q13:R19">IF(O13=2,1,0)</f>
        <v>0</v>
      </c>
      <c r="R13" s="132">
        <f t="shared" si="4"/>
        <v>1</v>
      </c>
      <c r="S13" s="143"/>
    </row>
    <row r="14" spans="1:19" ht="30" customHeight="1">
      <c r="A14" s="142" t="s">
        <v>66</v>
      </c>
      <c r="B14" s="146" t="s">
        <v>145</v>
      </c>
      <c r="C14" s="145" t="s">
        <v>88</v>
      </c>
      <c r="D14" s="140">
        <v>3</v>
      </c>
      <c r="E14" s="139" t="s">
        <v>18</v>
      </c>
      <c r="F14" s="138">
        <v>21</v>
      </c>
      <c r="G14" s="140">
        <v>7</v>
      </c>
      <c r="H14" s="139" t="s">
        <v>18</v>
      </c>
      <c r="I14" s="138">
        <v>21</v>
      </c>
      <c r="J14" s="140"/>
      <c r="K14" s="139" t="s">
        <v>18</v>
      </c>
      <c r="L14" s="138"/>
      <c r="M14" s="137">
        <f t="shared" si="0"/>
        <v>10</v>
      </c>
      <c r="N14" s="136">
        <f t="shared" si="1"/>
        <v>42</v>
      </c>
      <c r="O14" s="135">
        <f t="shared" si="2"/>
        <v>0</v>
      </c>
      <c r="P14" s="134">
        <f t="shared" si="3"/>
        <v>2</v>
      </c>
      <c r="Q14" s="144">
        <f t="shared" si="4"/>
        <v>0</v>
      </c>
      <c r="R14" s="132">
        <f t="shared" si="4"/>
        <v>1</v>
      </c>
      <c r="S14" s="143"/>
    </row>
    <row r="15" spans="1:19" ht="30" customHeight="1">
      <c r="A15" s="142" t="s">
        <v>65</v>
      </c>
      <c r="B15" s="146" t="s">
        <v>128</v>
      </c>
      <c r="C15" s="145" t="s">
        <v>149</v>
      </c>
      <c r="D15" s="140">
        <v>18</v>
      </c>
      <c r="E15" s="139" t="s">
        <v>18</v>
      </c>
      <c r="F15" s="138">
        <v>21</v>
      </c>
      <c r="G15" s="140">
        <v>21</v>
      </c>
      <c r="H15" s="139" t="s">
        <v>18</v>
      </c>
      <c r="I15" s="138">
        <v>18</v>
      </c>
      <c r="J15" s="140">
        <v>19</v>
      </c>
      <c r="K15" s="139" t="s">
        <v>18</v>
      </c>
      <c r="L15" s="138">
        <v>21</v>
      </c>
      <c r="M15" s="137">
        <f t="shared" si="0"/>
        <v>58</v>
      </c>
      <c r="N15" s="136">
        <f t="shared" si="1"/>
        <v>60</v>
      </c>
      <c r="O15" s="135">
        <f t="shared" si="2"/>
        <v>1</v>
      </c>
      <c r="P15" s="134">
        <f t="shared" si="3"/>
        <v>2</v>
      </c>
      <c r="Q15" s="144">
        <f t="shared" si="4"/>
        <v>0</v>
      </c>
      <c r="R15" s="132">
        <f t="shared" si="4"/>
        <v>1</v>
      </c>
      <c r="S15" s="143"/>
    </row>
    <row r="16" spans="1:19" ht="30" customHeight="1">
      <c r="A16" s="142" t="s">
        <v>64</v>
      </c>
      <c r="B16" s="141" t="s">
        <v>129</v>
      </c>
      <c r="C16" s="141" t="s">
        <v>90</v>
      </c>
      <c r="D16" s="140">
        <v>21</v>
      </c>
      <c r="E16" s="139" t="s">
        <v>18</v>
      </c>
      <c r="F16" s="138">
        <v>8</v>
      </c>
      <c r="G16" s="140">
        <v>21</v>
      </c>
      <c r="H16" s="139" t="s">
        <v>18</v>
      </c>
      <c r="I16" s="138">
        <v>5</v>
      </c>
      <c r="J16" s="140"/>
      <c r="K16" s="139" t="s">
        <v>18</v>
      </c>
      <c r="L16" s="138"/>
      <c r="M16" s="137">
        <f t="shared" si="0"/>
        <v>42</v>
      </c>
      <c r="N16" s="136">
        <f t="shared" si="1"/>
        <v>13</v>
      </c>
      <c r="O16" s="135">
        <f t="shared" si="2"/>
        <v>2</v>
      </c>
      <c r="P16" s="134">
        <f t="shared" si="3"/>
        <v>0</v>
      </c>
      <c r="Q16" s="144">
        <f t="shared" si="4"/>
        <v>1</v>
      </c>
      <c r="R16" s="132">
        <f t="shared" si="4"/>
        <v>0</v>
      </c>
      <c r="S16" s="143"/>
    </row>
    <row r="17" spans="1:19" ht="30" customHeight="1">
      <c r="A17" s="142" t="s">
        <v>63</v>
      </c>
      <c r="B17" s="141" t="s">
        <v>130</v>
      </c>
      <c r="C17" s="141" t="s">
        <v>150</v>
      </c>
      <c r="D17" s="140">
        <v>21</v>
      </c>
      <c r="E17" s="139" t="s">
        <v>18</v>
      </c>
      <c r="F17" s="138">
        <v>14</v>
      </c>
      <c r="G17" s="140">
        <v>9</v>
      </c>
      <c r="H17" s="139" t="s">
        <v>18</v>
      </c>
      <c r="I17" s="138">
        <v>21</v>
      </c>
      <c r="J17" s="140">
        <v>14</v>
      </c>
      <c r="K17" s="139" t="s">
        <v>18</v>
      </c>
      <c r="L17" s="138">
        <v>21</v>
      </c>
      <c r="M17" s="137">
        <f t="shared" si="0"/>
        <v>44</v>
      </c>
      <c r="N17" s="136">
        <f t="shared" si="1"/>
        <v>56</v>
      </c>
      <c r="O17" s="135">
        <f t="shared" si="2"/>
        <v>1</v>
      </c>
      <c r="P17" s="134">
        <f t="shared" si="3"/>
        <v>2</v>
      </c>
      <c r="Q17" s="144">
        <f t="shared" si="4"/>
        <v>0</v>
      </c>
      <c r="R17" s="132">
        <f t="shared" si="4"/>
        <v>1</v>
      </c>
      <c r="S17" s="143"/>
    </row>
    <row r="18" spans="1:19" ht="30" customHeight="1">
      <c r="A18" s="142" t="s">
        <v>62</v>
      </c>
      <c r="B18" s="141" t="s">
        <v>146</v>
      </c>
      <c r="C18" s="141" t="s">
        <v>92</v>
      </c>
      <c r="D18" s="140">
        <v>21</v>
      </c>
      <c r="E18" s="139" t="s">
        <v>18</v>
      </c>
      <c r="F18" s="138">
        <v>17</v>
      </c>
      <c r="G18" s="140">
        <v>21</v>
      </c>
      <c r="H18" s="139" t="s">
        <v>18</v>
      </c>
      <c r="I18" s="138">
        <v>15</v>
      </c>
      <c r="J18" s="140"/>
      <c r="K18" s="139" t="s">
        <v>18</v>
      </c>
      <c r="L18" s="138"/>
      <c r="M18" s="137">
        <f t="shared" si="0"/>
        <v>42</v>
      </c>
      <c r="N18" s="136">
        <f t="shared" si="1"/>
        <v>32</v>
      </c>
      <c r="O18" s="135">
        <f t="shared" si="2"/>
        <v>2</v>
      </c>
      <c r="P18" s="134">
        <f t="shared" si="3"/>
        <v>0</v>
      </c>
      <c r="Q18" s="144">
        <f t="shared" si="4"/>
        <v>1</v>
      </c>
      <c r="R18" s="132">
        <f t="shared" si="4"/>
        <v>0</v>
      </c>
      <c r="S18" s="143"/>
    </row>
    <row r="19" spans="1:19" ht="30" customHeight="1" thickBot="1">
      <c r="A19" s="142" t="s">
        <v>61</v>
      </c>
      <c r="B19" s="141" t="s">
        <v>180</v>
      </c>
      <c r="C19" s="141" t="s">
        <v>151</v>
      </c>
      <c r="D19" s="140">
        <v>21</v>
      </c>
      <c r="E19" s="139" t="s">
        <v>18</v>
      </c>
      <c r="F19" s="138">
        <v>7</v>
      </c>
      <c r="G19" s="140">
        <v>21</v>
      </c>
      <c r="H19" s="139" t="s">
        <v>18</v>
      </c>
      <c r="I19" s="138">
        <v>9</v>
      </c>
      <c r="J19" s="140"/>
      <c r="K19" s="139" t="s">
        <v>18</v>
      </c>
      <c r="L19" s="138"/>
      <c r="M19" s="137">
        <f t="shared" si="0"/>
        <v>42</v>
      </c>
      <c r="N19" s="136">
        <f t="shared" si="1"/>
        <v>16</v>
      </c>
      <c r="O19" s="135">
        <f t="shared" si="2"/>
        <v>2</v>
      </c>
      <c r="P19" s="134">
        <f t="shared" si="3"/>
        <v>0</v>
      </c>
      <c r="Q19" s="133">
        <f t="shared" si="4"/>
        <v>1</v>
      </c>
      <c r="R19" s="132">
        <f t="shared" si="4"/>
        <v>0</v>
      </c>
      <c r="S19" s="131"/>
    </row>
    <row r="20" spans="1:19" ht="34.5" customHeight="1" thickBot="1">
      <c r="A20" s="130" t="s">
        <v>10</v>
      </c>
      <c r="B20" s="199" t="str">
        <f>IF(Q20&gt;R20,C8,IF(R20&gt;Q20,C9,"remíza"))</f>
        <v>Jižní Čechy "A"</v>
      </c>
      <c r="C20" s="199"/>
      <c r="D20" s="199"/>
      <c r="E20" s="199"/>
      <c r="F20" s="199"/>
      <c r="G20" s="199"/>
      <c r="H20" s="199"/>
      <c r="I20" s="199"/>
      <c r="J20" s="199"/>
      <c r="K20" s="199"/>
      <c r="L20" s="200"/>
      <c r="M20" s="129">
        <f aca="true" t="shared" si="5" ref="M20:R20">SUM(M11:M19)</f>
        <v>254</v>
      </c>
      <c r="N20" s="126">
        <f t="shared" si="5"/>
        <v>261</v>
      </c>
      <c r="O20" s="127">
        <f t="shared" si="5"/>
        <v>8</v>
      </c>
      <c r="P20" s="128">
        <f t="shared" si="5"/>
        <v>8</v>
      </c>
      <c r="Q20" s="127">
        <f t="shared" si="5"/>
        <v>3</v>
      </c>
      <c r="R20" s="126">
        <f t="shared" si="5"/>
        <v>4</v>
      </c>
      <c r="S20" s="247" t="s">
        <v>227</v>
      </c>
    </row>
    <row r="21" spans="4:19" ht="15"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5" t="s">
        <v>11</v>
      </c>
    </row>
    <row r="22" ht="12.75">
      <c r="A22" s="124" t="s">
        <v>12</v>
      </c>
    </row>
    <row r="23" ht="12.75"/>
    <row r="24" spans="1:2" ht="19.5" customHeight="1">
      <c r="A24" s="123" t="s">
        <v>13</v>
      </c>
      <c r="B24" t="s">
        <v>59</v>
      </c>
    </row>
    <row r="25" spans="1:2" ht="19.5" customHeight="1">
      <c r="A25" s="12"/>
      <c r="B25" t="s">
        <v>59</v>
      </c>
    </row>
    <row r="26" ht="12.75"/>
    <row r="27" spans="1:6" ht="12.75">
      <c r="A27" s="14" t="s">
        <v>58</v>
      </c>
      <c r="D27" s="14" t="s">
        <v>57</v>
      </c>
      <c r="E27" s="14"/>
      <c r="F27" s="14"/>
    </row>
    <row r="28" ht="12.75">
      <c r="A28" s="15"/>
    </row>
    <row r="29" ht="12.75">
      <c r="A29" s="15"/>
    </row>
    <row r="30" ht="12.75">
      <c r="A30" s="15"/>
    </row>
    <row r="31" ht="12.75">
      <c r="A31" s="14"/>
    </row>
    <row r="32" ht="12.75">
      <c r="A32" s="15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CKpohar_v090531_ck.xls</dc:title>
  <dc:subject>BADMINTON</dc:subject>
  <dc:creator>Karel Kotyza</dc:creator>
  <cp:keywords/>
  <dc:description>21. ROČNÍK TURNAJE REGIONÁLNÍCH VÝBĚRŮ 13 - O ČESKOKRUMLOVSKÝ POHÁR
30.-31.5.2009 - Český Krumlov</dc:description>
  <cp:lastModifiedBy>Radek</cp:lastModifiedBy>
  <cp:lastPrinted>2022-04-24T10:20:38Z</cp:lastPrinted>
  <dcterms:created xsi:type="dcterms:W3CDTF">1996-11-18T12:18:44Z</dcterms:created>
  <dcterms:modified xsi:type="dcterms:W3CDTF">2022-04-28T19:56:35Z</dcterms:modified>
  <cp:category/>
  <cp:version/>
  <cp:contentType/>
  <cp:contentStatus/>
</cp:coreProperties>
</file>